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F-D26L2\Documents\respaldo carla 09 febrero 2021\TRANSPARENCIA FISCAL\2022\ADQUISICIONES\"/>
    </mc:Choice>
  </mc:AlternateContent>
  <bookViews>
    <workbookView xWindow="0" yWindow="0" windowWidth="28800" windowHeight="11835"/>
  </bookViews>
  <sheets>
    <sheet name="prog. anual  adq.2022" sheetId="1" r:id="rId1"/>
  </sheets>
  <definedNames>
    <definedName name="_xlnm._FilterDatabase" localSheetId="0" hidden="1">'prog. anual  adq.2022'!$A$1:$A$152</definedName>
    <definedName name="_xlnm.Print_Titles" localSheetId="0">'prog. anual  adq.2022'!$1:$6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42" i="1" l="1"/>
  <c r="AB142" i="1"/>
  <c r="AB138" i="1" s="1"/>
  <c r="Z142" i="1"/>
  <c r="X142" i="1"/>
  <c r="V142" i="1"/>
  <c r="V138" i="1" s="1"/>
  <c r="T142" i="1"/>
  <c r="T138" i="1" s="1"/>
  <c r="R142" i="1"/>
  <c r="P142" i="1"/>
  <c r="N142" i="1"/>
  <c r="L142" i="1"/>
  <c r="L138" i="1" s="1"/>
  <c r="J142" i="1"/>
  <c r="H142" i="1"/>
  <c r="F142" i="1"/>
  <c r="F138" i="1" s="1"/>
  <c r="E142" i="1"/>
  <c r="AD141" i="1"/>
  <c r="H141" i="1"/>
  <c r="E141" i="1"/>
  <c r="E139" i="1" s="1"/>
  <c r="H140" i="1"/>
  <c r="H139" i="1" s="1"/>
  <c r="H138" i="1" s="1"/>
  <c r="E140" i="1"/>
  <c r="AD139" i="1"/>
  <c r="AB139" i="1"/>
  <c r="Z139" i="1"/>
  <c r="X139" i="1"/>
  <c r="X138" i="1" s="1"/>
  <c r="V139" i="1"/>
  <c r="T139" i="1"/>
  <c r="R139" i="1"/>
  <c r="R138" i="1" s="1"/>
  <c r="P139" i="1"/>
  <c r="P138" i="1" s="1"/>
  <c r="N139" i="1"/>
  <c r="L139" i="1"/>
  <c r="J139" i="1"/>
  <c r="F139" i="1"/>
  <c r="AD138" i="1"/>
  <c r="Z138" i="1"/>
  <c r="N138" i="1"/>
  <c r="J138" i="1"/>
  <c r="AD136" i="1"/>
  <c r="AB136" i="1"/>
  <c r="Z136" i="1"/>
  <c r="Z120" i="1" s="1"/>
  <c r="X136" i="1"/>
  <c r="V136" i="1"/>
  <c r="T136" i="1"/>
  <c r="R136" i="1"/>
  <c r="P136" i="1"/>
  <c r="N136" i="1"/>
  <c r="L136" i="1"/>
  <c r="J136" i="1"/>
  <c r="J120" i="1" s="1"/>
  <c r="H136" i="1"/>
  <c r="F136" i="1"/>
  <c r="E136" i="1"/>
  <c r="E131" i="1"/>
  <c r="E130" i="1"/>
  <c r="E126" i="1"/>
  <c r="E125" i="1"/>
  <c r="AD121" i="1"/>
  <c r="AD120" i="1" s="1"/>
  <c r="AB121" i="1"/>
  <c r="Z121" i="1"/>
  <c r="X121" i="1"/>
  <c r="X120" i="1" s="1"/>
  <c r="V121" i="1"/>
  <c r="V120" i="1" s="1"/>
  <c r="T121" i="1"/>
  <c r="R121" i="1"/>
  <c r="P121" i="1"/>
  <c r="P120" i="1" s="1"/>
  <c r="N121" i="1"/>
  <c r="N120" i="1" s="1"/>
  <c r="L121" i="1"/>
  <c r="J121" i="1"/>
  <c r="H121" i="1"/>
  <c r="F121" i="1"/>
  <c r="F120" i="1" s="1"/>
  <c r="R120" i="1"/>
  <c r="AB119" i="1"/>
  <c r="Z119" i="1"/>
  <c r="Z118" i="1" s="1"/>
  <c r="X119" i="1"/>
  <c r="V119" i="1"/>
  <c r="V118" i="1" s="1"/>
  <c r="T119" i="1"/>
  <c r="T118" i="1" s="1"/>
  <c r="R119" i="1"/>
  <c r="R118" i="1" s="1"/>
  <c r="P119" i="1"/>
  <c r="N119" i="1"/>
  <c r="N118" i="1" s="1"/>
  <c r="L119" i="1"/>
  <c r="L118" i="1" s="1"/>
  <c r="J119" i="1"/>
  <c r="J118" i="1" s="1"/>
  <c r="H119" i="1"/>
  <c r="AD118" i="1"/>
  <c r="AB118" i="1"/>
  <c r="X118" i="1"/>
  <c r="P118" i="1"/>
  <c r="H118" i="1"/>
  <c r="F118" i="1"/>
  <c r="E118" i="1"/>
  <c r="AB117" i="1"/>
  <c r="AB116" i="1" s="1"/>
  <c r="Z117" i="1"/>
  <c r="X117" i="1"/>
  <c r="X116" i="1" s="1"/>
  <c r="V117" i="1"/>
  <c r="V116" i="1" s="1"/>
  <c r="T117" i="1"/>
  <c r="T116" i="1" s="1"/>
  <c r="R117" i="1"/>
  <c r="P117" i="1"/>
  <c r="P116" i="1" s="1"/>
  <c r="N117" i="1"/>
  <c r="L117" i="1"/>
  <c r="L116" i="1" s="1"/>
  <c r="J117" i="1"/>
  <c r="H117" i="1"/>
  <c r="AD116" i="1"/>
  <c r="Z116" i="1"/>
  <c r="R116" i="1"/>
  <c r="N116" i="1"/>
  <c r="J116" i="1"/>
  <c r="F116" i="1"/>
  <c r="E116" i="1"/>
  <c r="L114" i="1"/>
  <c r="F114" i="1"/>
  <c r="E114" i="1"/>
  <c r="H113" i="1"/>
  <c r="AD112" i="1"/>
  <c r="AD111" i="1" s="1"/>
  <c r="AB112" i="1"/>
  <c r="Z112" i="1"/>
  <c r="X112" i="1"/>
  <c r="V112" i="1"/>
  <c r="T112" i="1"/>
  <c r="R112" i="1"/>
  <c r="R111" i="1" s="1"/>
  <c r="P112" i="1"/>
  <c r="N112" i="1"/>
  <c r="N111" i="1" s="1"/>
  <c r="L112" i="1"/>
  <c r="J112" i="1"/>
  <c r="F112" i="1"/>
  <c r="E112" i="1"/>
  <c r="E111" i="1"/>
  <c r="AD109" i="1"/>
  <c r="AB109" i="1"/>
  <c r="Z109" i="1"/>
  <c r="X109" i="1"/>
  <c r="X107" i="1" s="1"/>
  <c r="X106" i="1" s="1"/>
  <c r="V109" i="1"/>
  <c r="T109" i="1"/>
  <c r="R109" i="1"/>
  <c r="P109" i="1"/>
  <c r="N109" i="1"/>
  <c r="L109" i="1"/>
  <c r="J109" i="1"/>
  <c r="H109" i="1"/>
  <c r="H107" i="1" s="1"/>
  <c r="H106" i="1" s="1"/>
  <c r="E109" i="1"/>
  <c r="AD108" i="1"/>
  <c r="AB108" i="1"/>
  <c r="AB107" i="1" s="1"/>
  <c r="AB106" i="1" s="1"/>
  <c r="Z108" i="1"/>
  <c r="X108" i="1"/>
  <c r="V108" i="1"/>
  <c r="T108" i="1"/>
  <c r="T107" i="1" s="1"/>
  <c r="T106" i="1" s="1"/>
  <c r="R108" i="1"/>
  <c r="R107" i="1" s="1"/>
  <c r="R106" i="1" s="1"/>
  <c r="P108" i="1"/>
  <c r="N108" i="1"/>
  <c r="L108" i="1"/>
  <c r="L107" i="1" s="1"/>
  <c r="L106" i="1" s="1"/>
  <c r="J108" i="1"/>
  <c r="J107" i="1" s="1"/>
  <c r="J106" i="1" s="1"/>
  <c r="H108" i="1"/>
  <c r="E108" i="1"/>
  <c r="AD107" i="1"/>
  <c r="AD106" i="1" s="1"/>
  <c r="Z107" i="1"/>
  <c r="Z106" i="1" s="1"/>
  <c r="V107" i="1"/>
  <c r="P107" i="1"/>
  <c r="P106" i="1" s="1"/>
  <c r="N107" i="1"/>
  <c r="E107" i="1"/>
  <c r="E106" i="1" s="1"/>
  <c r="V106" i="1"/>
  <c r="N106" i="1"/>
  <c r="AD105" i="1"/>
  <c r="H105" i="1"/>
  <c r="E105" i="1"/>
  <c r="AD104" i="1"/>
  <c r="H104" i="1"/>
  <c r="E104" i="1"/>
  <c r="AD103" i="1"/>
  <c r="H103" i="1"/>
  <c r="E103" i="1"/>
  <c r="G102" i="1"/>
  <c r="H102" i="1" s="1"/>
  <c r="E102" i="1"/>
  <c r="G101" i="1"/>
  <c r="H101" i="1" s="1"/>
  <c r="E101" i="1"/>
  <c r="G100" i="1"/>
  <c r="H100" i="1" s="1"/>
  <c r="E100" i="1"/>
  <c r="G99" i="1"/>
  <c r="H99" i="1" s="1"/>
  <c r="E99" i="1"/>
  <c r="AD98" i="1"/>
  <c r="H98" i="1"/>
  <c r="E98" i="1"/>
  <c r="G97" i="1"/>
  <c r="H97" i="1" s="1"/>
  <c r="E97" i="1"/>
  <c r="AD96" i="1"/>
  <c r="H96" i="1"/>
  <c r="E96" i="1"/>
  <c r="AD95" i="1"/>
  <c r="H95" i="1"/>
  <c r="E95" i="1"/>
  <c r="G94" i="1"/>
  <c r="H94" i="1" s="1"/>
  <c r="E94" i="1"/>
  <c r="AD93" i="1"/>
  <c r="H93" i="1"/>
  <c r="E93" i="1"/>
  <c r="AD92" i="1"/>
  <c r="H92" i="1"/>
  <c r="E92" i="1"/>
  <c r="AD91" i="1"/>
  <c r="H91" i="1"/>
  <c r="E91" i="1"/>
  <c r="AD90" i="1"/>
  <c r="H90" i="1"/>
  <c r="E90" i="1"/>
  <c r="G89" i="1"/>
  <c r="H89" i="1" s="1"/>
  <c r="E89" i="1"/>
  <c r="G88" i="1"/>
  <c r="H88" i="1" s="1"/>
  <c r="E88" i="1"/>
  <c r="H87" i="1"/>
  <c r="E87" i="1"/>
  <c r="AD86" i="1"/>
  <c r="AB86" i="1"/>
  <c r="Z86" i="1"/>
  <c r="X86" i="1"/>
  <c r="V86" i="1"/>
  <c r="T86" i="1"/>
  <c r="R86" i="1"/>
  <c r="P86" i="1"/>
  <c r="N86" i="1"/>
  <c r="L86" i="1"/>
  <c r="J86" i="1"/>
  <c r="AD85" i="1"/>
  <c r="H85" i="1"/>
  <c r="E85" i="1"/>
  <c r="AD84" i="1"/>
  <c r="H84" i="1"/>
  <c r="E84" i="1"/>
  <c r="H83" i="1"/>
  <c r="E83" i="1"/>
  <c r="AB82" i="1"/>
  <c r="AB64" i="1" s="1"/>
  <c r="H82" i="1"/>
  <c r="E82" i="1"/>
  <c r="H81" i="1"/>
  <c r="J81" i="1" s="1"/>
  <c r="L81" i="1" s="1"/>
  <c r="N81" i="1" s="1"/>
  <c r="E81" i="1"/>
  <c r="Z80" i="1"/>
  <c r="H80" i="1"/>
  <c r="E80" i="1"/>
  <c r="AD79" i="1"/>
  <c r="H79" i="1"/>
  <c r="E79" i="1"/>
  <c r="Z78" i="1"/>
  <c r="H78" i="1"/>
  <c r="E78" i="1"/>
  <c r="AB77" i="1"/>
  <c r="Z77" i="1"/>
  <c r="H77" i="1"/>
  <c r="E77" i="1"/>
  <c r="AD76" i="1"/>
  <c r="Z76" i="1"/>
  <c r="H76" i="1"/>
  <c r="E76" i="1"/>
  <c r="AD75" i="1"/>
  <c r="Z75" i="1"/>
  <c r="H75" i="1"/>
  <c r="E75" i="1"/>
  <c r="AD74" i="1"/>
  <c r="Z74" i="1"/>
  <c r="H74" i="1"/>
  <c r="E74" i="1"/>
  <c r="AD73" i="1"/>
  <c r="Z73" i="1"/>
  <c r="H73" i="1"/>
  <c r="E73" i="1"/>
  <c r="AD72" i="1"/>
  <c r="H72" i="1"/>
  <c r="E72" i="1"/>
  <c r="AD71" i="1"/>
  <c r="H71" i="1"/>
  <c r="E71" i="1"/>
  <c r="AD70" i="1"/>
  <c r="H70" i="1"/>
  <c r="E70" i="1"/>
  <c r="AD69" i="1"/>
  <c r="H69" i="1"/>
  <c r="E69" i="1"/>
  <c r="AD68" i="1"/>
  <c r="H68" i="1"/>
  <c r="E68" i="1"/>
  <c r="AD67" i="1"/>
  <c r="H67" i="1"/>
  <c r="E67" i="1"/>
  <c r="AD66" i="1"/>
  <c r="H66" i="1"/>
  <c r="E66" i="1"/>
  <c r="AD65" i="1"/>
  <c r="H65" i="1"/>
  <c r="E65" i="1"/>
  <c r="F64" i="1"/>
  <c r="F8" i="1" s="1"/>
  <c r="F7" i="1" s="1"/>
  <c r="AB63" i="1"/>
  <c r="H63" i="1"/>
  <c r="E63" i="1"/>
  <c r="AD62" i="1"/>
  <c r="H62" i="1"/>
  <c r="E62" i="1"/>
  <c r="AD61" i="1"/>
  <c r="H61" i="1"/>
  <c r="E61" i="1"/>
  <c r="G60" i="1"/>
  <c r="H60" i="1" s="1"/>
  <c r="E60" i="1"/>
  <c r="H59" i="1"/>
  <c r="E59" i="1"/>
  <c r="G58" i="1"/>
  <c r="H58" i="1" s="1"/>
  <c r="E58" i="1"/>
  <c r="AD57" i="1"/>
  <c r="H57" i="1"/>
  <c r="E57" i="1"/>
  <c r="AD56" i="1"/>
  <c r="H56" i="1"/>
  <c r="E56" i="1"/>
  <c r="AD55" i="1"/>
  <c r="H55" i="1"/>
  <c r="E55" i="1"/>
  <c r="AD54" i="1"/>
  <c r="H54" i="1"/>
  <c r="E54" i="1"/>
  <c r="AD53" i="1"/>
  <c r="H53" i="1"/>
  <c r="E53" i="1"/>
  <c r="AD52" i="1"/>
  <c r="H52" i="1"/>
  <c r="E52" i="1"/>
  <c r="AD51" i="1"/>
  <c r="H51" i="1"/>
  <c r="E51" i="1"/>
  <c r="AD50" i="1"/>
  <c r="H50" i="1"/>
  <c r="E50" i="1"/>
  <c r="AD49" i="1"/>
  <c r="H49" i="1"/>
  <c r="E49" i="1"/>
  <c r="AD48" i="1"/>
  <c r="H48" i="1"/>
  <c r="E48" i="1"/>
  <c r="AD47" i="1"/>
  <c r="H47" i="1"/>
  <c r="E47" i="1"/>
  <c r="AD46" i="1"/>
  <c r="H46" i="1"/>
  <c r="E46" i="1"/>
  <c r="AD45" i="1"/>
  <c r="H45" i="1"/>
  <c r="E45" i="1"/>
  <c r="G44" i="1"/>
  <c r="H44" i="1" s="1"/>
  <c r="E44" i="1"/>
  <c r="AB43" i="1"/>
  <c r="H43" i="1"/>
  <c r="E43" i="1"/>
  <c r="AD42" i="1"/>
  <c r="H42" i="1"/>
  <c r="E42" i="1"/>
  <c r="AD41" i="1"/>
  <c r="H41" i="1"/>
  <c r="E41" i="1"/>
  <c r="G40" i="1"/>
  <c r="H40" i="1" s="1"/>
  <c r="E40" i="1"/>
  <c r="AD39" i="1"/>
  <c r="H39" i="1"/>
  <c r="E39" i="1"/>
  <c r="H38" i="1"/>
  <c r="E38" i="1"/>
  <c r="G37" i="1"/>
  <c r="H37" i="1" s="1"/>
  <c r="E37" i="1"/>
  <c r="G36" i="1"/>
  <c r="H36" i="1" s="1"/>
  <c r="E36" i="1"/>
  <c r="X35" i="1"/>
  <c r="H35" i="1"/>
  <c r="E35" i="1"/>
  <c r="AB34" i="1"/>
  <c r="H34" i="1"/>
  <c r="E34" i="1"/>
  <c r="AD33" i="1"/>
  <c r="H33" i="1"/>
  <c r="E33" i="1"/>
  <c r="AD32" i="1"/>
  <c r="H32" i="1"/>
  <c r="E32" i="1"/>
  <c r="AD31" i="1"/>
  <c r="H31" i="1"/>
  <c r="E31" i="1"/>
  <c r="AD30" i="1"/>
  <c r="H30" i="1"/>
  <c r="E30" i="1"/>
  <c r="AD29" i="1"/>
  <c r="H29" i="1"/>
  <c r="E29" i="1"/>
  <c r="AD28" i="1"/>
  <c r="H28" i="1"/>
  <c r="E28" i="1"/>
  <c r="AD27" i="1"/>
  <c r="H27" i="1"/>
  <c r="E27" i="1"/>
  <c r="AD26" i="1"/>
  <c r="H26" i="1"/>
  <c r="E26" i="1"/>
  <c r="AD25" i="1"/>
  <c r="H25" i="1"/>
  <c r="E25" i="1"/>
  <c r="AD24" i="1"/>
  <c r="H24" i="1"/>
  <c r="E24" i="1"/>
  <c r="H23" i="1"/>
  <c r="G23" i="1"/>
  <c r="E23" i="1"/>
  <c r="AD22" i="1"/>
  <c r="H22" i="1"/>
  <c r="E22" i="1"/>
  <c r="AD21" i="1"/>
  <c r="H21" i="1"/>
  <c r="E21" i="1"/>
  <c r="AD20" i="1"/>
  <c r="L20" i="1"/>
  <c r="P20" i="1" s="1"/>
  <c r="T20" i="1" s="1"/>
  <c r="J20" i="1"/>
  <c r="J9" i="1" s="1"/>
  <c r="H20" i="1"/>
  <c r="E20" i="1"/>
  <c r="G19" i="1"/>
  <c r="H19" i="1" s="1"/>
  <c r="E19" i="1"/>
  <c r="AD18" i="1"/>
  <c r="H18" i="1"/>
  <c r="E18" i="1"/>
  <c r="G17" i="1"/>
  <c r="H17" i="1" s="1"/>
  <c r="E17" i="1"/>
  <c r="AD16" i="1"/>
  <c r="H16" i="1"/>
  <c r="E16" i="1"/>
  <c r="G15" i="1"/>
  <c r="H15" i="1" s="1"/>
  <c r="E15" i="1"/>
  <c r="G14" i="1"/>
  <c r="H14" i="1" s="1"/>
  <c r="E14" i="1"/>
  <c r="AD13" i="1"/>
  <c r="H13" i="1"/>
  <c r="E13" i="1"/>
  <c r="H12" i="1"/>
  <c r="H9" i="1" s="1"/>
  <c r="E12" i="1"/>
  <c r="AD11" i="1"/>
  <c r="AB11" i="1"/>
  <c r="Z11" i="1"/>
  <c r="H11" i="1"/>
  <c r="E11" i="1"/>
  <c r="AD10" i="1"/>
  <c r="AB10" i="1"/>
  <c r="Z10" i="1"/>
  <c r="H10" i="1"/>
  <c r="E10" i="1"/>
  <c r="P9" i="1"/>
  <c r="AB111" i="1" l="1"/>
  <c r="G86" i="1"/>
  <c r="E86" i="1"/>
  <c r="AD110" i="1"/>
  <c r="E121" i="1"/>
  <c r="E120" i="1" s="1"/>
  <c r="E138" i="1"/>
  <c r="N20" i="1"/>
  <c r="E64" i="1"/>
  <c r="F111" i="1"/>
  <c r="F110" i="1" s="1"/>
  <c r="P111" i="1"/>
  <c r="P110" i="1" s="1"/>
  <c r="X111" i="1"/>
  <c r="X110" i="1" s="1"/>
  <c r="E110" i="1"/>
  <c r="T111" i="1"/>
  <c r="T110" i="1" s="1"/>
  <c r="N110" i="1"/>
  <c r="V111" i="1"/>
  <c r="V110" i="1" s="1"/>
  <c r="L9" i="1"/>
  <c r="J111" i="1"/>
  <c r="J110" i="1" s="1"/>
  <c r="R110" i="1"/>
  <c r="Z111" i="1"/>
  <c r="Z110" i="1" s="1"/>
  <c r="L120" i="1"/>
  <c r="T120" i="1"/>
  <c r="AB120" i="1"/>
  <c r="L111" i="1"/>
  <c r="L110" i="1" s="1"/>
  <c r="P81" i="1"/>
  <c r="N64" i="1"/>
  <c r="L64" i="1"/>
  <c r="H64" i="1"/>
  <c r="T9" i="1"/>
  <c r="X20" i="1"/>
  <c r="AB110" i="1"/>
  <c r="E9" i="1"/>
  <c r="E8" i="1" s="1"/>
  <c r="E7" i="1" s="1"/>
  <c r="N9" i="1"/>
  <c r="R20" i="1"/>
  <c r="AD64" i="1"/>
  <c r="H86" i="1"/>
  <c r="H112" i="1"/>
  <c r="H120" i="1"/>
  <c r="AD9" i="1"/>
  <c r="AD8" i="1" s="1"/>
  <c r="AD7" i="1" s="1"/>
  <c r="J64" i="1"/>
  <c r="J8" i="1" s="1"/>
  <c r="J7" i="1" s="1"/>
  <c r="H116" i="1"/>
  <c r="H8" i="1" l="1"/>
  <c r="N8" i="1"/>
  <c r="N7" i="1" s="1"/>
  <c r="L8" i="1"/>
  <c r="L7" i="1" s="1"/>
  <c r="H7" i="1"/>
  <c r="AB20" i="1"/>
  <c r="AB9" i="1" s="1"/>
  <c r="AB8" i="1" s="1"/>
  <c r="AB7" i="1" s="1"/>
  <c r="X9" i="1"/>
  <c r="R9" i="1"/>
  <c r="V20" i="1"/>
  <c r="H111" i="1"/>
  <c r="R81" i="1"/>
  <c r="P64" i="1"/>
  <c r="P8" i="1" s="1"/>
  <c r="P7" i="1" s="1"/>
  <c r="V9" i="1" l="1"/>
  <c r="Z20" i="1"/>
  <c r="Z9" i="1" s="1"/>
  <c r="H110" i="1"/>
  <c r="R8" i="1"/>
  <c r="T81" i="1"/>
  <c r="R64" i="1"/>
  <c r="V81" i="1" l="1"/>
  <c r="T64" i="1"/>
  <c r="R7" i="1"/>
  <c r="X81" i="1" l="1"/>
  <c r="V64" i="1"/>
  <c r="V8" i="1" s="1"/>
  <c r="V7" i="1" s="1"/>
  <c r="T8" i="1"/>
  <c r="T7" i="1" l="1"/>
  <c r="Z81" i="1"/>
  <c r="Z64" i="1" s="1"/>
  <c r="Z8" i="1" s="1"/>
  <c r="Z7" i="1" s="1"/>
  <c r="X64" i="1"/>
  <c r="X8" i="1" l="1"/>
  <c r="X7" i="1" l="1"/>
</calcChain>
</file>

<file path=xl/sharedStrings.xml><?xml version="1.0" encoding="utf-8"?>
<sst xmlns="http://schemas.openxmlformats.org/spreadsheetml/2006/main" count="290" uniqueCount="181">
  <si>
    <t xml:space="preserve">PROGRAMA ANUAL DE ADQUISICIONES, ARRENDAMIENTOS Y CONTRATACION DE SERVICIOS  2022 </t>
  </si>
  <si>
    <t xml:space="preserve">SECRETARIA GENERAL DE GOBIERNO </t>
  </si>
  <si>
    <t xml:space="preserve">PARTIDA </t>
  </si>
  <si>
    <t>CONCEPTO</t>
  </si>
  <si>
    <t>CANTIDAD</t>
  </si>
  <si>
    <t>U/M</t>
  </si>
  <si>
    <t xml:space="preserve">COSTO ANUAL </t>
  </si>
  <si>
    <t>P/ UNITARIO</t>
  </si>
  <si>
    <t>CANTIDAD ENERO</t>
  </si>
  <si>
    <t>COSTO ENERO</t>
  </si>
  <si>
    <t>CANTIDAD FEBRERO</t>
  </si>
  <si>
    <t>COSTO FEBRERO</t>
  </si>
  <si>
    <t>CANTIDAD MARZO</t>
  </si>
  <si>
    <t>COSTO MARZO</t>
  </si>
  <si>
    <t>CANTIDAD ABRIL</t>
  </si>
  <si>
    <t>COSTO ABRIL</t>
  </si>
  <si>
    <t>CANTIDAD MAYO</t>
  </si>
  <si>
    <t>COSTO MAYO</t>
  </si>
  <si>
    <t>CANTIDAD JUNIO</t>
  </si>
  <si>
    <t>COSTO JUNIO</t>
  </si>
  <si>
    <t>CANTIDAD JULIO</t>
  </si>
  <si>
    <t>COSTO JULIO</t>
  </si>
  <si>
    <t>CANTIDAD AGOSTO</t>
  </si>
  <si>
    <t>COSTO AGOSTO</t>
  </si>
  <si>
    <t>CANTIDAD SEPTIEMB.</t>
  </si>
  <si>
    <t>COSTO SEPTIEMB.</t>
  </si>
  <si>
    <t>CANTIDAD OCTUBRE</t>
  </si>
  <si>
    <t>COSTO OCTUBRE</t>
  </si>
  <si>
    <t>CANTIDAD NOVIEMB.</t>
  </si>
  <si>
    <t>COSTO NOVIEMB.</t>
  </si>
  <si>
    <t>CANTIDAD DICIEMB</t>
  </si>
  <si>
    <t>COSTO DICIEMB.</t>
  </si>
  <si>
    <t>MATERIALES Y SUMINISTROS</t>
  </si>
  <si>
    <t>MATERIALES DE ADMINISTRACION, EMISION DE DOCUMENTOS Y ARTICULOS OFICIALES</t>
  </si>
  <si>
    <t>Materiales, Utiles y equipos menores de oficina</t>
  </si>
  <si>
    <t xml:space="preserve">ARILLO PLASTICO 1/2" </t>
  </si>
  <si>
    <t>PIEZA</t>
  </si>
  <si>
    <t xml:space="preserve">ARILLO PLASTICO 1" </t>
  </si>
  <si>
    <t>CAJA P/ARCHIVO ARCHIMIL DE PLASTICO T/CARTA</t>
  </si>
  <si>
    <t>CAJA P/ARCHIVO ARCHIMIL DE PLASTICO T/OFICIO</t>
  </si>
  <si>
    <t>CARPETA  1" 361</t>
  </si>
  <si>
    <t>CARPETA  2" 361</t>
  </si>
  <si>
    <t>CARPETA  3" 361</t>
  </si>
  <si>
    <t>CINTA CANELA  48X50</t>
  </si>
  <si>
    <t>CINTA DIUREX  24X65</t>
  </si>
  <si>
    <t>CINTA DIUREX 18X33 CORTE FACIL</t>
  </si>
  <si>
    <t>ENGRAPADORA TIRA COMPLETA M-27</t>
  </si>
  <si>
    <t>CARPETA CON BROCHE T/CARTA</t>
  </si>
  <si>
    <t>FOLIADOR F-70 6 DIGITOS C/CINTA</t>
  </si>
  <si>
    <t>HOJAS BLANCAS  92% T/CARTA 75</t>
  </si>
  <si>
    <t>PAQ.</t>
  </si>
  <si>
    <t>FICHA BIBLIOGRAFICA 3X5 C/100 OPALINA</t>
  </si>
  <si>
    <t>LAPIZ ADHESIVO  40 GRS</t>
  </si>
  <si>
    <t>BICOLOR HEXAGONAL PUNTO DELGADO</t>
  </si>
  <si>
    <t>LIBRETA DE PASTA DURA F/F 96H</t>
  </si>
  <si>
    <t>LIBRETA DE PASTA DURA F/I 96H RAYA</t>
  </si>
  <si>
    <t>CUADERNO PROF. C/100 RAYA</t>
  </si>
  <si>
    <t>MARCADOR PERMANENTE  DUO</t>
  </si>
  <si>
    <t>MARCADOR PERMANENTE COLORES</t>
  </si>
  <si>
    <t>PASTA DE PLASTICO NEGRA  T/CARTA</t>
  </si>
  <si>
    <t>PERFORADORA 2 ORIFICIOS 2003</t>
  </si>
  <si>
    <t>PERFORADORA  303 3 ORIFICIOS</t>
  </si>
  <si>
    <t>BOLIGRAFO NEGRO PUNTO MEDIANO</t>
  </si>
  <si>
    <t>BOLIGRAFO AZUL PUNTO MEDIANO</t>
  </si>
  <si>
    <t>MEMO TIP CUBO C/4 COLORES PASTEL 3X3"</t>
  </si>
  <si>
    <t>SOBRE BOLSA  T/RADIOGRAFIA 40X50</t>
  </si>
  <si>
    <t>BOLIGRAFO GEL  NEGRO</t>
  </si>
  <si>
    <t>BORRADOR DE MIGAJON</t>
  </si>
  <si>
    <t xml:space="preserve">BORRADOR RETRACTIL </t>
  </si>
  <si>
    <t>CALCULADORA  AX-120B-S-MC 12 DIGITOS</t>
  </si>
  <si>
    <t>CINTA DIUREX DEVEK 48X50</t>
  </si>
  <si>
    <t>BACO CLIP JUMBO C/100</t>
  </si>
  <si>
    <t>CAJA</t>
  </si>
  <si>
    <t xml:space="preserve">CINTA CORRECTOR </t>
  </si>
  <si>
    <t>CORRECTOR LIQUIDO TIPO PLUMA</t>
  </si>
  <si>
    <t>CUENTA FACIL</t>
  </si>
  <si>
    <t>CUTER GRANDE MOD 203</t>
  </si>
  <si>
    <t>HOJAS BLANCAS 93% T/OFICIO 50 GRS</t>
  </si>
  <si>
    <t>PAPEL OPALINA T/CARTA C/100</t>
  </si>
  <si>
    <t>PAPEL OPALINA T/OFICIO  C/100</t>
  </si>
  <si>
    <t>CARTULINA OPALINA  T/CARTA C/100</t>
  </si>
  <si>
    <t>CARTULINA OPALINA T/OFICIO C/100</t>
  </si>
  <si>
    <t>LAPIZ  NO. 2</t>
  </si>
  <si>
    <t>LIBRETA DE TAQUIGRAFIA CORTA C/80 HOJAS</t>
  </si>
  <si>
    <t>LAPIZ MARCADOR DE CERA COLORES</t>
  </si>
  <si>
    <t>MARCADOR P/PINTARRON C/4</t>
  </si>
  <si>
    <t>MARCATEXTOS  DE COLORES</t>
  </si>
  <si>
    <t>CHAROLA 3 NIVELES  OFICIO</t>
  </si>
  <si>
    <t xml:space="preserve">PASTA DE PLASTICO COL TRANSP. T/CARTA </t>
  </si>
  <si>
    <t>REGLA  METALICA 30 CM. GM</t>
  </si>
  <si>
    <t>TIJERA  PARA OFICINA</t>
  </si>
  <si>
    <t>Materiales, utiles y equipos menores de tecnologias de la informacion y comunicación</t>
  </si>
  <si>
    <t>CARTUCHO DE TONER PARA IMPRESORA 5001C CYAN</t>
  </si>
  <si>
    <t>PZA</t>
  </si>
  <si>
    <t>CARTUCHO DE TONER PARA IMPRESORA 5001M MAGENTA</t>
  </si>
  <si>
    <t xml:space="preserve">CARTUCHO DE TONER 5001Y AMARILLO </t>
  </si>
  <si>
    <t>CARTUCHO DE TONER 5001BK NEGRO</t>
  </si>
  <si>
    <t>CARTUCHO DE TONER PARA IMPRESORA  EPSON 664 CYAN P/L100 200 350</t>
  </si>
  <si>
    <t>CARTUCHO PARA IMPRESORA EPSON 664 MAGENTA P/L 100 200 350</t>
  </si>
  <si>
    <t>CARTUCHO PARA IMPRESORA EPSON 664 AMARILLO P/L 100 200 350</t>
  </si>
  <si>
    <t>CARTUCHO PARA IMPRESORA EPSON 664 NEGRO P/L 100 200 350</t>
  </si>
  <si>
    <t>TONER PARA IMPRESORA HP M254DW N0. 202A NEGRO</t>
  </si>
  <si>
    <t xml:space="preserve">TONER PARA IMPRESORA HP 202A CYAN CF501A </t>
  </si>
  <si>
    <t xml:space="preserve">TONER PARA IMPRESORA HP 202A AMARILLO CF502A </t>
  </si>
  <si>
    <t>TONER PARA IMPRESORA HP 202A MAGENTA CF503 A</t>
  </si>
  <si>
    <t>TONER PARA IMPRESORA HP NEGRO 30A</t>
  </si>
  <si>
    <t>TONER PARA IMPRESORA HP M15, M25, 46A NEGRO</t>
  </si>
  <si>
    <t>TONER PARA IMPRESORA HP LASERJET 1102C285 85A</t>
  </si>
  <si>
    <t xml:space="preserve">TONER PARA IMPRESORA SAMSUNG 203 NEGRO </t>
  </si>
  <si>
    <t>TONER PARA IMPRESORA 106RO2782GE</t>
  </si>
  <si>
    <t>MEMORIAS USB 32 GB</t>
  </si>
  <si>
    <t>CABLE MULTIUSOS BOBINA UTP 345</t>
  </si>
  <si>
    <t>BATERIA ALCALINA AA</t>
  </si>
  <si>
    <t>BATERIA ALCALINA AAA</t>
  </si>
  <si>
    <t>MATERIAL DE LIMPIEZA</t>
  </si>
  <si>
    <t xml:space="preserve">BOLSA DE CAMISETA GDE BIO 30X60 CM. </t>
  </si>
  <si>
    <t>KG</t>
  </si>
  <si>
    <t>AROMATIZANTEWIESE AEROSOL VARIOS AROMAS 400</t>
  </si>
  <si>
    <t>BOLSA NEGRA 60/90 MED</t>
  </si>
  <si>
    <t>BOLSA PLANA 30X40</t>
  </si>
  <si>
    <t xml:space="preserve">CUBREBOCA TERMOSELLADO NEGRO C/50 </t>
  </si>
  <si>
    <t xml:space="preserve"> DESINFECTANTE 400 ML</t>
  </si>
  <si>
    <t>FIBRA  C/ESPONJA MINI</t>
  </si>
  <si>
    <t>GEL ANTIBAC  525 ML</t>
  </si>
  <si>
    <t>GUANTE ROJO DOMESTICO  GDE JA079</t>
  </si>
  <si>
    <t>INSECTICIDA DE  400ML</t>
  </si>
  <si>
    <t>JABON LIQUIDO  525ML</t>
  </si>
  <si>
    <t>LIQUIDO  PARA TRASTES 750 ML</t>
  </si>
  <si>
    <t>CLORO  950 ML</t>
  </si>
  <si>
    <t>LIMPIADOR MULTIUSOS VARIOS AROMAS 1LT</t>
  </si>
  <si>
    <t>ACEITE DE PINO ALEN 828 ML</t>
  </si>
  <si>
    <t>ABRILLANTADOR PARA MADERA</t>
  </si>
  <si>
    <t>HIGIENICO  4/400 HJ</t>
  </si>
  <si>
    <t>PASTILLA AROM ASA PLASTICA</t>
  </si>
  <si>
    <t>TOALLA INTERD. TI-100  PAQ/100</t>
  </si>
  <si>
    <t>COMBUSTIBLES, LUBRICANTES Y ADITIVOS</t>
  </si>
  <si>
    <t>Productos Alimenticios para personas.</t>
  </si>
  <si>
    <t>ACEITES Y GRASAS</t>
  </si>
  <si>
    <t>LITRO</t>
  </si>
  <si>
    <t>GASOLINA</t>
  </si>
  <si>
    <t>SERVICIOS GENERALES</t>
  </si>
  <si>
    <t>SERVICIOS BASICOS</t>
  </si>
  <si>
    <t>ENERGIA ELECTRICA</t>
  </si>
  <si>
    <t>Contratacion,instalacion y consumo de Energia electrica</t>
  </si>
  <si>
    <t>SERV.</t>
  </si>
  <si>
    <t xml:space="preserve">Agua </t>
  </si>
  <si>
    <t>Consumo dde Agua potable</t>
  </si>
  <si>
    <t>TELEFONIA TRADICIONAL</t>
  </si>
  <si>
    <t>Servicio Telefonico tradicional</t>
  </si>
  <si>
    <t>SERVICIO DE ACCESO A INTERNET, REDES Y PROCESAMIENTO DE LA INFORMACION</t>
  </si>
  <si>
    <t>Servicio de acceso a internet</t>
  </si>
  <si>
    <t>SERVICIOS DE ARRENDAMIENTO</t>
  </si>
  <si>
    <t>SERVICIO DE ARRENDAMIENTO</t>
  </si>
  <si>
    <t>Arrendamiento con Hector Manuel Bejar</t>
  </si>
  <si>
    <t>MENS.</t>
  </si>
  <si>
    <t>Martha Josefina Brernal Cortes</t>
  </si>
  <si>
    <t>Juan Jose de Jesus Flores Ortiz</t>
  </si>
  <si>
    <t>Ana Lorena Sandoval</t>
  </si>
  <si>
    <t>Martha Elba Gonzalez Camberos</t>
  </si>
  <si>
    <t>jose Felix Barbosa Tarango</t>
  </si>
  <si>
    <t xml:space="preserve">Elva Yadira Valenzuela Hernandez </t>
  </si>
  <si>
    <t>Homero Ramos Gonzalez</t>
  </si>
  <si>
    <t>Marel Atinea Quevedo Diaz</t>
  </si>
  <si>
    <t>Alicia Irina Herrera Muñoz</t>
  </si>
  <si>
    <t>Irma Gonzalez Lopez</t>
  </si>
  <si>
    <t>Hector Manuel Bejar Fonseca</t>
  </si>
  <si>
    <t>Jorge Alberto Gutierrez Mata</t>
  </si>
  <si>
    <t>Juan Carlos Castillo Coromina</t>
  </si>
  <si>
    <t>Arrendamiento de Mobiliario y Equipo de Administracion eucacional y Recreativo</t>
  </si>
  <si>
    <t>Arrendamientos de Bienes de Equipos de informatica</t>
  </si>
  <si>
    <t>SERVICIOS PROFESIONALES, CIENTIFICOS TECNOLOFICOS Y OTROS SERVICIOS</t>
  </si>
  <si>
    <t>SERVICIO DE APOYO ADMNISTRATIVO, FOTOCOPIADO E IMPRESIÓN</t>
  </si>
  <si>
    <t>Impresión de documentos oficiales Cedulas</t>
  </si>
  <si>
    <t>PZAS</t>
  </si>
  <si>
    <t>Impresión de documentos oficiales actas de nacimiento</t>
  </si>
  <si>
    <t>SERVICIOS DE INSTALACION, REPARACION MANTENIMIENTO Y CONSERVACION</t>
  </si>
  <si>
    <t>Servicio de fumigacion</t>
  </si>
  <si>
    <t>Nota:  Es mas conveniente que se nos permitan comprar  el equipo de impresión y sus consumibles</t>
  </si>
  <si>
    <t>L.C. AGUEDA TOVAR MERCADO</t>
  </si>
  <si>
    <t xml:space="preserve">COODINADORA GENERAL ADMINISTRATIVA </t>
  </si>
  <si>
    <t>DE LA SECRETARIA GENERAL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</si>
</sst>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0_ ;[Red]\-0\ "/>
    <numFmt numFmtId="165" formatCode="#,##0.0_ ;[Red]\-#,##0.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4" fontId="3" fillId="0" borderId="0" xfId="0" applyNumberFormat="1" applyFont="1" applyAlignment="1">
      <alignment horizontal="center"/>
    </xf>
    <xf numFmtId="4" fontId="2" fillId="0" borderId="0" xfId="0" applyNumberFormat="1" applyFont="1"/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4" fontId="5" fillId="2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wrapText="1"/>
    </xf>
    <xf numFmtId="3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8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horizontal="center" wrapText="1"/>
    </xf>
    <xf numFmtId="8" fontId="6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wrapText="1"/>
    </xf>
    <xf numFmtId="40" fontId="6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center" wrapText="1"/>
    </xf>
    <xf numFmtId="38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3" fontId="8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40" fontId="8" fillId="0" borderId="1" xfId="1" applyNumberFormat="1" applyFont="1" applyBorder="1"/>
    <xf numFmtId="4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4" fontId="8" fillId="0" borderId="1" xfId="1" applyNumberFormat="1" applyFont="1" applyBorder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0" fontId="1" fillId="0" borderId="0" xfId="0" applyFont="1"/>
    <xf numFmtId="3" fontId="6" fillId="0" borderId="1" xfId="0" applyNumberFormat="1" applyFont="1" applyBorder="1"/>
    <xf numFmtId="3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3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3" fontId="6" fillId="0" borderId="0" xfId="0" applyNumberFormat="1" applyFont="1"/>
    <xf numFmtId="4" fontId="5" fillId="0" borderId="0" xfId="0" applyNumberFormat="1" applyFont="1" applyAlignment="1">
      <alignment horizontal="center"/>
    </xf>
    <xf numFmtId="4" fontId="6" fillId="0" borderId="0" xfId="0" applyNumberFormat="1" applyFont="1"/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3" fontId="9" fillId="0" borderId="0" xfId="0" applyNumberFormat="1" applyFont="1"/>
    <xf numFmtId="4" fontId="10" fillId="0" borderId="0" xfId="0" applyNumberFormat="1" applyFont="1" applyAlignment="1">
      <alignment horizontal="center"/>
    </xf>
    <xf numFmtId="4" fontId="9" fillId="0" borderId="0" xfId="0" applyNumberFormat="1" applyFont="1"/>
    <xf numFmtId="3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right"/>
    </xf>
    <xf numFmtId="4" fontId="9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468842</xdr:colOff>
      <xdr:row>0</xdr:row>
      <xdr:rowOff>0</xdr:rowOff>
    </xdr:from>
    <xdr:to>
      <xdr:col>1</xdr:col>
      <xdr:colOff>1326600</xdr:colOff>
      <xdr:row>4</xdr:row>
      <xdr:rowOff>42333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xmlns="" id="{3E764D25-1F29-4F60-A805-681A68A3F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42" y="0"/>
          <a:ext cx="1343533" cy="937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589299</xdr:colOff>
      <xdr:row>0</xdr:row>
      <xdr:rowOff>42334</xdr:rowOff>
    </xdr:from>
    <xdr:to>
      <xdr:col>29</xdr:col>
      <xdr:colOff>365180</xdr:colOff>
      <xdr:row>4</xdr:row>
      <xdr:rowOff>101601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D9F2DAF-283E-4B6E-A876-4829E47D3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5699" y="42334"/>
          <a:ext cx="3014381" cy="954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2"/>
  <sheetViews>
    <sheetView tabSelected="1" zoomScale="110" zoomScaleNormal="110" workbookViewId="0">
      <selection activeCell="AE10" sqref="AE10"/>
    </sheetView>
  </sheetViews>
  <sheetFormatPr baseColWidth="10" defaultRowHeight="15" x14ac:dyDescent="0.25"/>
  <cols>
    <col min="1" max="1" width="7.28515625" style="1" customWidth="1"/>
    <col min="2" max="2" width="33.85546875" style="2" customWidth="1"/>
    <col min="3" max="3" width="8.85546875" style="3" customWidth="1"/>
    <col min="4" max="4" width="6.28515625" style="3" customWidth="1"/>
    <col min="5" max="5" width="12.85546875" style="4" customWidth="1"/>
    <col min="6" max="6" width="9.7109375" style="5" customWidth="1"/>
    <col min="7" max="7" width="9.7109375" style="6" customWidth="1"/>
    <col min="8" max="8" width="9.7109375" style="7" customWidth="1"/>
    <col min="9" max="9" width="9.7109375" style="6" customWidth="1"/>
    <col min="10" max="10" width="9.7109375" style="7" customWidth="1"/>
    <col min="11" max="11" width="9.7109375" style="6" customWidth="1"/>
    <col min="12" max="12" width="9.7109375" style="7" customWidth="1"/>
    <col min="13" max="13" width="9.7109375" style="6" customWidth="1"/>
    <col min="14" max="14" width="9.7109375" style="7" customWidth="1"/>
    <col min="15" max="15" width="9.7109375" style="6" customWidth="1"/>
    <col min="16" max="16" width="9.7109375" style="7" customWidth="1"/>
    <col min="17" max="17" width="9.7109375" style="6" customWidth="1"/>
    <col min="18" max="18" width="9.7109375" style="7" customWidth="1"/>
    <col min="19" max="19" width="9.7109375" style="6" customWidth="1"/>
    <col min="20" max="20" width="9.7109375" style="7" customWidth="1"/>
    <col min="21" max="21" width="9.7109375" style="6" customWidth="1"/>
    <col min="22" max="22" width="9.7109375" style="7" customWidth="1"/>
    <col min="23" max="23" width="9.7109375" style="6" customWidth="1"/>
    <col min="24" max="24" width="9.7109375" style="7" customWidth="1"/>
    <col min="25" max="25" width="9.7109375" style="6" customWidth="1"/>
    <col min="26" max="26" width="9.7109375" style="7" customWidth="1"/>
    <col min="27" max="27" width="9.7109375" style="6" customWidth="1"/>
    <col min="28" max="28" width="9.7109375" style="7" customWidth="1"/>
    <col min="29" max="29" width="9.7109375" style="6" customWidth="1"/>
    <col min="30" max="30" width="9.7109375" style="7" customWidth="1"/>
  </cols>
  <sheetData>
    <row r="1" spans="1:30" ht="10.5" customHeight="1" x14ac:dyDescent="0.25"/>
    <row r="3" spans="1:30" ht="22.5" customHeight="1" x14ac:dyDescent="0.4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1:30" ht="22.5" customHeight="1" x14ac:dyDescent="0.4">
      <c r="A4" s="8"/>
      <c r="B4" s="8"/>
      <c r="C4" s="8"/>
      <c r="D4" s="8"/>
      <c r="E4" s="8"/>
      <c r="F4" s="8"/>
      <c r="G4" s="77" t="s">
        <v>1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8"/>
      <c r="X4" s="9"/>
      <c r="Y4" s="8"/>
      <c r="Z4" s="9"/>
      <c r="AA4" s="8"/>
      <c r="AB4" s="9"/>
      <c r="AC4" s="8"/>
      <c r="AD4" s="9"/>
    </row>
    <row r="5" spans="1:30" ht="9.75" customHeight="1" x14ac:dyDescent="0.25"/>
    <row r="6" spans="1:30" s="13" customFormat="1" ht="40.5" customHeight="1" x14ac:dyDescent="0.2">
      <c r="A6" s="10" t="s">
        <v>2</v>
      </c>
      <c r="B6" s="10" t="s">
        <v>3</v>
      </c>
      <c r="C6" s="11" t="s">
        <v>4</v>
      </c>
      <c r="D6" s="11" t="s">
        <v>5</v>
      </c>
      <c r="E6" s="12" t="s">
        <v>6</v>
      </c>
      <c r="F6" s="12" t="s">
        <v>7</v>
      </c>
      <c r="G6" s="11" t="s">
        <v>8</v>
      </c>
      <c r="H6" s="12" t="s">
        <v>9</v>
      </c>
      <c r="I6" s="11" t="s">
        <v>10</v>
      </c>
      <c r="J6" s="12" t="s">
        <v>11</v>
      </c>
      <c r="K6" s="11" t="s">
        <v>12</v>
      </c>
      <c r="L6" s="12" t="s">
        <v>13</v>
      </c>
      <c r="M6" s="11" t="s">
        <v>14</v>
      </c>
      <c r="N6" s="12" t="s">
        <v>15</v>
      </c>
      <c r="O6" s="11" t="s">
        <v>16</v>
      </c>
      <c r="P6" s="12" t="s">
        <v>17</v>
      </c>
      <c r="Q6" s="11" t="s">
        <v>18</v>
      </c>
      <c r="R6" s="12" t="s">
        <v>19</v>
      </c>
      <c r="S6" s="11" t="s">
        <v>20</v>
      </c>
      <c r="T6" s="12" t="s">
        <v>21</v>
      </c>
      <c r="U6" s="11" t="s">
        <v>22</v>
      </c>
      <c r="V6" s="12" t="s">
        <v>23</v>
      </c>
      <c r="W6" s="11" t="s">
        <v>24</v>
      </c>
      <c r="X6" s="12" t="s">
        <v>25</v>
      </c>
      <c r="Y6" s="11" t="s">
        <v>26</v>
      </c>
      <c r="Z6" s="12" t="s">
        <v>27</v>
      </c>
      <c r="AA6" s="11" t="s">
        <v>28</v>
      </c>
      <c r="AB6" s="12" t="s">
        <v>29</v>
      </c>
      <c r="AC6" s="11" t="s">
        <v>30</v>
      </c>
      <c r="AD6" s="12" t="s">
        <v>31</v>
      </c>
    </row>
    <row r="7" spans="1:30" s="13" customFormat="1" ht="30" customHeight="1" x14ac:dyDescent="0.2">
      <c r="A7" s="10">
        <v>2000</v>
      </c>
      <c r="B7" s="14" t="s">
        <v>32</v>
      </c>
      <c r="C7" s="11"/>
      <c r="D7" s="11"/>
      <c r="E7" s="12">
        <f>+E8+E106</f>
        <v>8842430.0399999991</v>
      </c>
      <c r="F7" s="12">
        <f t="shared" ref="F7:AD7" si="0">+F8+F106</f>
        <v>20667.8</v>
      </c>
      <c r="G7" s="12"/>
      <c r="H7" s="15">
        <f t="shared" si="0"/>
        <v>746068.34</v>
      </c>
      <c r="I7" s="12"/>
      <c r="J7" s="15">
        <f t="shared" si="0"/>
        <v>745233.37999999989</v>
      </c>
      <c r="K7" s="12"/>
      <c r="L7" s="15">
        <f t="shared" si="0"/>
        <v>745696.34</v>
      </c>
      <c r="M7" s="12"/>
      <c r="N7" s="15">
        <f t="shared" si="0"/>
        <v>745613.37999999989</v>
      </c>
      <c r="O7" s="12"/>
      <c r="P7" s="15">
        <f t="shared" si="0"/>
        <v>745700.34</v>
      </c>
      <c r="Q7" s="12"/>
      <c r="R7" s="15">
        <f t="shared" si="0"/>
        <v>745617.37999999989</v>
      </c>
      <c r="S7" s="12"/>
      <c r="T7" s="15">
        <f t="shared" si="0"/>
        <v>745704.34</v>
      </c>
      <c r="U7" s="12"/>
      <c r="V7" s="15">
        <f t="shared" si="0"/>
        <v>745245.37999999989</v>
      </c>
      <c r="W7" s="12"/>
      <c r="X7" s="15">
        <f t="shared" si="0"/>
        <v>745406.16999999993</v>
      </c>
      <c r="Y7" s="12"/>
      <c r="Z7" s="15">
        <f t="shared" si="0"/>
        <v>721010.60999999987</v>
      </c>
      <c r="AA7" s="12"/>
      <c r="AB7" s="15">
        <f t="shared" si="0"/>
        <v>703261.12999999989</v>
      </c>
      <c r="AC7" s="12"/>
      <c r="AD7" s="15">
        <f t="shared" si="0"/>
        <v>706835.85000000009</v>
      </c>
    </row>
    <row r="8" spans="1:30" s="13" customFormat="1" ht="30" customHeight="1" x14ac:dyDescent="0.2">
      <c r="A8" s="16">
        <v>2100</v>
      </c>
      <c r="B8" s="16" t="s">
        <v>33</v>
      </c>
      <c r="C8" s="17"/>
      <c r="D8" s="17"/>
      <c r="E8" s="18">
        <f>+E9+E64+E86</f>
        <v>3912430.04</v>
      </c>
      <c r="F8" s="18">
        <f t="shared" ref="F8:AD8" si="1">+F9+F64+F86</f>
        <v>20667.8</v>
      </c>
      <c r="G8" s="18"/>
      <c r="H8" s="19">
        <f t="shared" si="1"/>
        <v>335068.33999999997</v>
      </c>
      <c r="I8" s="18"/>
      <c r="J8" s="19">
        <f t="shared" si="1"/>
        <v>334233.37999999995</v>
      </c>
      <c r="K8" s="18"/>
      <c r="L8" s="19">
        <f t="shared" si="1"/>
        <v>334696.33999999997</v>
      </c>
      <c r="M8" s="18"/>
      <c r="N8" s="19">
        <f t="shared" si="1"/>
        <v>334613.37999999995</v>
      </c>
      <c r="O8" s="18"/>
      <c r="P8" s="19">
        <f t="shared" si="1"/>
        <v>334700.33999999997</v>
      </c>
      <c r="Q8" s="18"/>
      <c r="R8" s="19">
        <f t="shared" si="1"/>
        <v>334617.37999999995</v>
      </c>
      <c r="S8" s="18"/>
      <c r="T8" s="19">
        <f t="shared" si="1"/>
        <v>334704.33999999997</v>
      </c>
      <c r="U8" s="18"/>
      <c r="V8" s="19">
        <f t="shared" si="1"/>
        <v>334245.37999999995</v>
      </c>
      <c r="W8" s="18"/>
      <c r="X8" s="19">
        <f t="shared" si="1"/>
        <v>334906.16999999993</v>
      </c>
      <c r="Y8" s="18"/>
      <c r="Z8" s="19">
        <f t="shared" si="1"/>
        <v>310510.60999999993</v>
      </c>
      <c r="AA8" s="18"/>
      <c r="AB8" s="19">
        <f t="shared" si="1"/>
        <v>292761.12999999995</v>
      </c>
      <c r="AC8" s="18"/>
      <c r="AD8" s="19">
        <f t="shared" si="1"/>
        <v>296335.85000000003</v>
      </c>
    </row>
    <row r="9" spans="1:30" s="13" customFormat="1" ht="30" customHeight="1" x14ac:dyDescent="0.2">
      <c r="A9" s="20">
        <v>211</v>
      </c>
      <c r="B9" s="16" t="s">
        <v>34</v>
      </c>
      <c r="C9" s="17"/>
      <c r="D9" s="17"/>
      <c r="E9" s="18">
        <f>SUM(E10:E63)</f>
        <v>2131150.04</v>
      </c>
      <c r="F9" s="21"/>
      <c r="G9" s="22"/>
      <c r="H9" s="19">
        <f>SUM(H10:H63)</f>
        <v>179164.73999999993</v>
      </c>
      <c r="I9" s="18"/>
      <c r="J9" s="19">
        <f t="shared" ref="J9:AD9" si="2">SUM(J10:J63)</f>
        <v>178705.77999999994</v>
      </c>
      <c r="K9" s="18"/>
      <c r="L9" s="19">
        <f t="shared" si="2"/>
        <v>179168.73999999993</v>
      </c>
      <c r="M9" s="18"/>
      <c r="N9" s="19">
        <f t="shared" si="2"/>
        <v>178709.77999999994</v>
      </c>
      <c r="O9" s="18"/>
      <c r="P9" s="19">
        <f t="shared" si="2"/>
        <v>179172.73999999993</v>
      </c>
      <c r="Q9" s="18"/>
      <c r="R9" s="19">
        <f t="shared" si="2"/>
        <v>178713.77999999994</v>
      </c>
      <c r="S9" s="18"/>
      <c r="T9" s="19">
        <f t="shared" si="2"/>
        <v>179176.73999999993</v>
      </c>
      <c r="U9" s="18"/>
      <c r="V9" s="19">
        <f t="shared" si="2"/>
        <v>178717.77999999994</v>
      </c>
      <c r="W9" s="18"/>
      <c r="X9" s="19">
        <f t="shared" si="2"/>
        <v>179002.56999999995</v>
      </c>
      <c r="Y9" s="18"/>
      <c r="Z9" s="19">
        <f t="shared" si="2"/>
        <v>177226.60999999993</v>
      </c>
      <c r="AA9" s="18"/>
      <c r="AB9" s="19">
        <f t="shared" si="2"/>
        <v>177586.32999999993</v>
      </c>
      <c r="AC9" s="18"/>
      <c r="AD9" s="19">
        <f t="shared" si="2"/>
        <v>164767.05000000002</v>
      </c>
    </row>
    <row r="10" spans="1:30" s="13" customFormat="1" ht="15" customHeight="1" x14ac:dyDescent="0.2">
      <c r="A10" s="16"/>
      <c r="B10" s="23" t="s">
        <v>35</v>
      </c>
      <c r="C10" s="24">
        <v>2000</v>
      </c>
      <c r="D10" s="24" t="s">
        <v>36</v>
      </c>
      <c r="E10" s="25">
        <f>+C10*F10</f>
        <v>7780</v>
      </c>
      <c r="F10" s="26">
        <v>3.89</v>
      </c>
      <c r="G10" s="27">
        <v>200</v>
      </c>
      <c r="H10" s="28">
        <f>+G10*F10</f>
        <v>778</v>
      </c>
      <c r="I10" s="27">
        <v>200</v>
      </c>
      <c r="J10" s="28">
        <v>778</v>
      </c>
      <c r="K10" s="27">
        <v>200</v>
      </c>
      <c r="L10" s="28">
        <v>778</v>
      </c>
      <c r="M10" s="27">
        <v>200</v>
      </c>
      <c r="N10" s="28">
        <v>778</v>
      </c>
      <c r="O10" s="27">
        <v>200</v>
      </c>
      <c r="P10" s="28">
        <v>778</v>
      </c>
      <c r="Q10" s="27">
        <v>200</v>
      </c>
      <c r="R10" s="28">
        <v>778</v>
      </c>
      <c r="S10" s="27">
        <v>200</v>
      </c>
      <c r="T10" s="28">
        <v>778</v>
      </c>
      <c r="U10" s="27">
        <v>200</v>
      </c>
      <c r="V10" s="28">
        <v>778</v>
      </c>
      <c r="W10" s="27">
        <v>200</v>
      </c>
      <c r="X10" s="28">
        <v>778</v>
      </c>
      <c r="Y10" s="27">
        <v>100</v>
      </c>
      <c r="Z10" s="28">
        <f>+Y10*F10</f>
        <v>389</v>
      </c>
      <c r="AA10" s="27">
        <v>50</v>
      </c>
      <c r="AB10" s="28">
        <f>+AA10*F10</f>
        <v>194.5</v>
      </c>
      <c r="AC10" s="27">
        <v>50</v>
      </c>
      <c r="AD10" s="28">
        <f>+AC10*F10</f>
        <v>194.5</v>
      </c>
    </row>
    <row r="11" spans="1:30" s="13" customFormat="1" ht="15" customHeight="1" x14ac:dyDescent="0.2">
      <c r="A11" s="16"/>
      <c r="B11" s="23" t="s">
        <v>37</v>
      </c>
      <c r="C11" s="24">
        <v>2000</v>
      </c>
      <c r="D11" s="24" t="s">
        <v>36</v>
      </c>
      <c r="E11" s="25">
        <f t="shared" ref="E11:E63" si="3">+F11*C11</f>
        <v>18560</v>
      </c>
      <c r="F11" s="29">
        <v>9.2799999999999994</v>
      </c>
      <c r="G11" s="27">
        <v>200</v>
      </c>
      <c r="H11" s="28">
        <f>+G11*F11</f>
        <v>1855.9999999999998</v>
      </c>
      <c r="I11" s="27">
        <v>200</v>
      </c>
      <c r="J11" s="28">
        <v>1855.9999999999998</v>
      </c>
      <c r="K11" s="27">
        <v>200</v>
      </c>
      <c r="L11" s="30">
        <v>1855.9999999999998</v>
      </c>
      <c r="M11" s="27">
        <v>200</v>
      </c>
      <c r="N11" s="31">
        <v>1855.9999999999998</v>
      </c>
      <c r="O11" s="32">
        <v>200</v>
      </c>
      <c r="P11" s="30">
        <v>1855.9999999999998</v>
      </c>
      <c r="Q11" s="27">
        <v>200</v>
      </c>
      <c r="R11" s="30">
        <v>1855.9999999999998</v>
      </c>
      <c r="S11" s="27">
        <v>200</v>
      </c>
      <c r="T11" s="30">
        <v>1855.9999999999998</v>
      </c>
      <c r="U11" s="32">
        <v>200</v>
      </c>
      <c r="V11" s="30">
        <v>1855.9999999999998</v>
      </c>
      <c r="W11" s="32">
        <v>200</v>
      </c>
      <c r="X11" s="30">
        <v>1855.9999999999998</v>
      </c>
      <c r="Y11" s="32">
        <v>100</v>
      </c>
      <c r="Z11" s="30">
        <f>+Y11*F11</f>
        <v>927.99999999999989</v>
      </c>
      <c r="AA11" s="33">
        <v>50</v>
      </c>
      <c r="AB11" s="30">
        <f>+AA11*F11</f>
        <v>463.99999999999994</v>
      </c>
      <c r="AC11" s="27">
        <v>50</v>
      </c>
      <c r="AD11" s="28">
        <f>+AC11*F11</f>
        <v>463.99999999999994</v>
      </c>
    </row>
    <row r="12" spans="1:30" s="13" customFormat="1" ht="30" customHeight="1" x14ac:dyDescent="0.2">
      <c r="A12" s="16"/>
      <c r="B12" s="34" t="s">
        <v>38</v>
      </c>
      <c r="C12" s="24">
        <v>1200</v>
      </c>
      <c r="D12" s="24" t="s">
        <v>36</v>
      </c>
      <c r="E12" s="25">
        <f t="shared" si="3"/>
        <v>97392</v>
      </c>
      <c r="F12" s="29">
        <v>81.16</v>
      </c>
      <c r="G12" s="27">
        <v>100</v>
      </c>
      <c r="H12" s="28">
        <f>+G12*F12</f>
        <v>8116</v>
      </c>
      <c r="I12" s="27">
        <v>100</v>
      </c>
      <c r="J12" s="30">
        <v>8116</v>
      </c>
      <c r="K12" s="27">
        <v>100</v>
      </c>
      <c r="L12" s="30">
        <v>8116</v>
      </c>
      <c r="M12" s="27">
        <v>100</v>
      </c>
      <c r="N12" s="31">
        <v>8116</v>
      </c>
      <c r="O12" s="32">
        <v>100</v>
      </c>
      <c r="P12" s="30">
        <v>8116</v>
      </c>
      <c r="Q12" s="27">
        <v>100</v>
      </c>
      <c r="R12" s="30">
        <v>8116</v>
      </c>
      <c r="S12" s="27">
        <v>100</v>
      </c>
      <c r="T12" s="30">
        <v>8116</v>
      </c>
      <c r="U12" s="32">
        <v>100</v>
      </c>
      <c r="V12" s="30">
        <v>8116</v>
      </c>
      <c r="W12" s="32">
        <v>100</v>
      </c>
      <c r="X12" s="30">
        <v>8116</v>
      </c>
      <c r="Y12" s="32">
        <v>100</v>
      </c>
      <c r="Z12" s="30">
        <v>8116</v>
      </c>
      <c r="AA12" s="33">
        <v>100</v>
      </c>
      <c r="AB12" s="30">
        <v>8116</v>
      </c>
      <c r="AC12" s="27">
        <v>100</v>
      </c>
      <c r="AD12" s="28">
        <v>8116</v>
      </c>
    </row>
    <row r="13" spans="1:30" s="13" customFormat="1" ht="27" customHeight="1" x14ac:dyDescent="0.2">
      <c r="A13" s="16"/>
      <c r="B13" s="34" t="s">
        <v>39</v>
      </c>
      <c r="C13" s="24">
        <v>800</v>
      </c>
      <c r="D13" s="24" t="s">
        <v>36</v>
      </c>
      <c r="E13" s="25">
        <f t="shared" si="3"/>
        <v>74240</v>
      </c>
      <c r="F13" s="29">
        <v>92.8</v>
      </c>
      <c r="G13" s="27">
        <v>67</v>
      </c>
      <c r="H13" s="28">
        <f t="shared" ref="H13:H63" si="4">+G13*F13</f>
        <v>6217.5999999999995</v>
      </c>
      <c r="I13" s="27">
        <v>67</v>
      </c>
      <c r="J13" s="30">
        <v>6217.5999999999995</v>
      </c>
      <c r="K13" s="27">
        <v>67</v>
      </c>
      <c r="L13" s="30">
        <v>6217.5999999999995</v>
      </c>
      <c r="M13" s="27">
        <v>67</v>
      </c>
      <c r="N13" s="31">
        <v>6217.5999999999995</v>
      </c>
      <c r="O13" s="32">
        <v>67</v>
      </c>
      <c r="P13" s="30">
        <v>6217.5999999999995</v>
      </c>
      <c r="Q13" s="27">
        <v>67</v>
      </c>
      <c r="R13" s="30">
        <v>6217.5999999999995</v>
      </c>
      <c r="S13" s="27">
        <v>67</v>
      </c>
      <c r="T13" s="30">
        <v>6217.5999999999995</v>
      </c>
      <c r="U13" s="32">
        <v>67</v>
      </c>
      <c r="V13" s="30">
        <v>6217.5999999999995</v>
      </c>
      <c r="W13" s="32">
        <v>67</v>
      </c>
      <c r="X13" s="30">
        <v>6217.5999999999995</v>
      </c>
      <c r="Y13" s="32">
        <v>67</v>
      </c>
      <c r="Z13" s="30">
        <v>6217.5999999999995</v>
      </c>
      <c r="AA13" s="33">
        <v>67</v>
      </c>
      <c r="AB13" s="30">
        <v>6217.5999999999995</v>
      </c>
      <c r="AC13" s="27">
        <v>63</v>
      </c>
      <c r="AD13" s="28">
        <f>+AC13*F13</f>
        <v>5846.4</v>
      </c>
    </row>
    <row r="14" spans="1:30" s="13" customFormat="1" ht="15" customHeight="1" x14ac:dyDescent="0.2">
      <c r="A14" s="16"/>
      <c r="B14" s="23" t="s">
        <v>40</v>
      </c>
      <c r="C14" s="24">
        <v>1200</v>
      </c>
      <c r="D14" s="24" t="s">
        <v>36</v>
      </c>
      <c r="E14" s="25">
        <f t="shared" si="3"/>
        <v>78408</v>
      </c>
      <c r="F14" s="29">
        <v>65.34</v>
      </c>
      <c r="G14" s="27">
        <f t="shared" ref="G14:G60" si="5">+C14/12</f>
        <v>100</v>
      </c>
      <c r="H14" s="28">
        <f t="shared" si="4"/>
        <v>6534</v>
      </c>
      <c r="I14" s="27">
        <v>100</v>
      </c>
      <c r="J14" s="30">
        <v>6534</v>
      </c>
      <c r="K14" s="27">
        <v>100</v>
      </c>
      <c r="L14" s="30">
        <v>6534</v>
      </c>
      <c r="M14" s="27">
        <v>100</v>
      </c>
      <c r="N14" s="31">
        <v>6534</v>
      </c>
      <c r="O14" s="32">
        <v>100</v>
      </c>
      <c r="P14" s="30">
        <v>6534</v>
      </c>
      <c r="Q14" s="27">
        <v>100</v>
      </c>
      <c r="R14" s="30">
        <v>6534</v>
      </c>
      <c r="S14" s="27">
        <v>100</v>
      </c>
      <c r="T14" s="30">
        <v>6534</v>
      </c>
      <c r="U14" s="32">
        <v>100</v>
      </c>
      <c r="V14" s="30">
        <v>6534</v>
      </c>
      <c r="W14" s="32">
        <v>100</v>
      </c>
      <c r="X14" s="30">
        <v>6534</v>
      </c>
      <c r="Y14" s="32">
        <v>100</v>
      </c>
      <c r="Z14" s="30">
        <v>6534</v>
      </c>
      <c r="AA14" s="33">
        <v>100</v>
      </c>
      <c r="AB14" s="30">
        <v>6534</v>
      </c>
      <c r="AC14" s="27">
        <v>100</v>
      </c>
      <c r="AD14" s="28">
        <v>6534</v>
      </c>
    </row>
    <row r="15" spans="1:30" s="13" customFormat="1" ht="15" customHeight="1" x14ac:dyDescent="0.2">
      <c r="A15" s="16"/>
      <c r="B15" s="23" t="s">
        <v>41</v>
      </c>
      <c r="C15" s="24">
        <v>1200</v>
      </c>
      <c r="D15" s="24" t="s">
        <v>36</v>
      </c>
      <c r="E15" s="25">
        <f t="shared" si="3"/>
        <v>104124</v>
      </c>
      <c r="F15" s="29">
        <v>86.77</v>
      </c>
      <c r="G15" s="27">
        <f t="shared" si="5"/>
        <v>100</v>
      </c>
      <c r="H15" s="28">
        <f t="shared" si="4"/>
        <v>8677</v>
      </c>
      <c r="I15" s="27">
        <v>100</v>
      </c>
      <c r="J15" s="30">
        <v>8677</v>
      </c>
      <c r="K15" s="27">
        <v>100</v>
      </c>
      <c r="L15" s="30">
        <v>8677</v>
      </c>
      <c r="M15" s="27">
        <v>100</v>
      </c>
      <c r="N15" s="31">
        <v>8677</v>
      </c>
      <c r="O15" s="32">
        <v>100</v>
      </c>
      <c r="P15" s="30">
        <v>8677</v>
      </c>
      <c r="Q15" s="27">
        <v>100</v>
      </c>
      <c r="R15" s="30">
        <v>8677</v>
      </c>
      <c r="S15" s="27">
        <v>100</v>
      </c>
      <c r="T15" s="30">
        <v>8677</v>
      </c>
      <c r="U15" s="32">
        <v>100</v>
      </c>
      <c r="V15" s="30">
        <v>8677</v>
      </c>
      <c r="W15" s="32">
        <v>100</v>
      </c>
      <c r="X15" s="30">
        <v>8677</v>
      </c>
      <c r="Y15" s="32">
        <v>100</v>
      </c>
      <c r="Z15" s="30">
        <v>8677</v>
      </c>
      <c r="AA15" s="33">
        <v>100</v>
      </c>
      <c r="AB15" s="30">
        <v>8677</v>
      </c>
      <c r="AC15" s="27">
        <v>100</v>
      </c>
      <c r="AD15" s="28">
        <v>8677</v>
      </c>
    </row>
    <row r="16" spans="1:30" s="13" customFormat="1" ht="15" customHeight="1" x14ac:dyDescent="0.2">
      <c r="A16" s="16"/>
      <c r="B16" s="23" t="s">
        <v>42</v>
      </c>
      <c r="C16" s="24">
        <v>800</v>
      </c>
      <c r="D16" s="24" t="s">
        <v>36</v>
      </c>
      <c r="E16" s="25">
        <f t="shared" si="3"/>
        <v>104640.00000000001</v>
      </c>
      <c r="F16" s="29">
        <v>130.80000000000001</v>
      </c>
      <c r="G16" s="27">
        <v>67</v>
      </c>
      <c r="H16" s="28">
        <f t="shared" si="4"/>
        <v>8763.6</v>
      </c>
      <c r="I16" s="27">
        <v>67</v>
      </c>
      <c r="J16" s="30">
        <v>8763.6</v>
      </c>
      <c r="K16" s="27">
        <v>67</v>
      </c>
      <c r="L16" s="30">
        <v>8763.6</v>
      </c>
      <c r="M16" s="27">
        <v>67</v>
      </c>
      <c r="N16" s="31">
        <v>8763.6</v>
      </c>
      <c r="O16" s="32">
        <v>67</v>
      </c>
      <c r="P16" s="30">
        <v>8763.6</v>
      </c>
      <c r="Q16" s="27">
        <v>67</v>
      </c>
      <c r="R16" s="30">
        <v>8763.6</v>
      </c>
      <c r="S16" s="27">
        <v>67</v>
      </c>
      <c r="T16" s="30">
        <v>8763.6</v>
      </c>
      <c r="U16" s="32">
        <v>67</v>
      </c>
      <c r="V16" s="30">
        <v>8763.6</v>
      </c>
      <c r="W16" s="32">
        <v>67</v>
      </c>
      <c r="X16" s="30">
        <v>8763.6</v>
      </c>
      <c r="Y16" s="32">
        <v>67</v>
      </c>
      <c r="Z16" s="30">
        <v>8763.6</v>
      </c>
      <c r="AA16" s="33">
        <v>67</v>
      </c>
      <c r="AB16" s="30">
        <v>8763.6</v>
      </c>
      <c r="AC16" s="27">
        <v>63</v>
      </c>
      <c r="AD16" s="28">
        <f>+AC16*F16</f>
        <v>8240.4000000000015</v>
      </c>
    </row>
    <row r="17" spans="1:30" s="13" customFormat="1" ht="15" customHeight="1" x14ac:dyDescent="0.2">
      <c r="A17" s="16"/>
      <c r="B17" s="23" t="s">
        <v>43</v>
      </c>
      <c r="C17" s="24">
        <v>1200</v>
      </c>
      <c r="D17" s="24" t="s">
        <v>36</v>
      </c>
      <c r="E17" s="25">
        <f t="shared" si="3"/>
        <v>16704</v>
      </c>
      <c r="F17" s="29">
        <v>13.92</v>
      </c>
      <c r="G17" s="27">
        <f t="shared" si="5"/>
        <v>100</v>
      </c>
      <c r="H17" s="28">
        <f t="shared" si="4"/>
        <v>1392</v>
      </c>
      <c r="I17" s="27">
        <v>100</v>
      </c>
      <c r="J17" s="30">
        <v>1392</v>
      </c>
      <c r="K17" s="27">
        <v>100</v>
      </c>
      <c r="L17" s="30">
        <v>1392</v>
      </c>
      <c r="M17" s="27">
        <v>100</v>
      </c>
      <c r="N17" s="31">
        <v>1392</v>
      </c>
      <c r="O17" s="32">
        <v>100</v>
      </c>
      <c r="P17" s="30">
        <v>1392</v>
      </c>
      <c r="Q17" s="27">
        <v>100</v>
      </c>
      <c r="R17" s="30">
        <v>1392</v>
      </c>
      <c r="S17" s="27">
        <v>100</v>
      </c>
      <c r="T17" s="30">
        <v>1392</v>
      </c>
      <c r="U17" s="32">
        <v>100</v>
      </c>
      <c r="V17" s="30">
        <v>1392</v>
      </c>
      <c r="W17" s="32">
        <v>100</v>
      </c>
      <c r="X17" s="30">
        <v>1392</v>
      </c>
      <c r="Y17" s="32">
        <v>100</v>
      </c>
      <c r="Z17" s="30">
        <v>1392</v>
      </c>
      <c r="AA17" s="33">
        <v>100</v>
      </c>
      <c r="AB17" s="30">
        <v>1392</v>
      </c>
      <c r="AC17" s="27">
        <v>100</v>
      </c>
      <c r="AD17" s="28">
        <v>1392</v>
      </c>
    </row>
    <row r="18" spans="1:30" s="13" customFormat="1" ht="15" customHeight="1" x14ac:dyDescent="0.2">
      <c r="A18" s="16"/>
      <c r="B18" s="23" t="s">
        <v>44</v>
      </c>
      <c r="C18" s="24">
        <v>800</v>
      </c>
      <c r="D18" s="24" t="s">
        <v>36</v>
      </c>
      <c r="E18" s="25">
        <f t="shared" si="3"/>
        <v>10432</v>
      </c>
      <c r="F18" s="29">
        <v>13.04</v>
      </c>
      <c r="G18" s="27">
        <v>67</v>
      </c>
      <c r="H18" s="28">
        <f t="shared" si="4"/>
        <v>873.68</v>
      </c>
      <c r="I18" s="27">
        <v>67</v>
      </c>
      <c r="J18" s="30">
        <v>873.68</v>
      </c>
      <c r="K18" s="27">
        <v>67</v>
      </c>
      <c r="L18" s="30">
        <v>873.68</v>
      </c>
      <c r="M18" s="27">
        <v>67</v>
      </c>
      <c r="N18" s="31">
        <v>873.68</v>
      </c>
      <c r="O18" s="32">
        <v>67</v>
      </c>
      <c r="P18" s="30">
        <v>873.68</v>
      </c>
      <c r="Q18" s="27">
        <v>67</v>
      </c>
      <c r="R18" s="30">
        <v>873.68</v>
      </c>
      <c r="S18" s="27">
        <v>67</v>
      </c>
      <c r="T18" s="30">
        <v>873.68</v>
      </c>
      <c r="U18" s="32">
        <v>67</v>
      </c>
      <c r="V18" s="30">
        <v>873.68</v>
      </c>
      <c r="W18" s="32">
        <v>67</v>
      </c>
      <c r="X18" s="30">
        <v>873.68</v>
      </c>
      <c r="Y18" s="32">
        <v>67</v>
      </c>
      <c r="Z18" s="30">
        <v>873.68</v>
      </c>
      <c r="AA18" s="33">
        <v>67</v>
      </c>
      <c r="AB18" s="30">
        <v>873.68</v>
      </c>
      <c r="AC18" s="27">
        <v>63</v>
      </c>
      <c r="AD18" s="28">
        <f>+AC18*F18</f>
        <v>821.52</v>
      </c>
    </row>
    <row r="19" spans="1:30" s="13" customFormat="1" ht="15" customHeight="1" x14ac:dyDescent="0.2">
      <c r="A19" s="16"/>
      <c r="B19" s="23" t="s">
        <v>45</v>
      </c>
      <c r="C19" s="24">
        <v>120</v>
      </c>
      <c r="D19" s="24" t="s">
        <v>36</v>
      </c>
      <c r="E19" s="25">
        <f t="shared" si="3"/>
        <v>1524</v>
      </c>
      <c r="F19" s="29">
        <v>12.7</v>
      </c>
      <c r="G19" s="27">
        <f t="shared" si="5"/>
        <v>10</v>
      </c>
      <c r="H19" s="28">
        <f t="shared" si="4"/>
        <v>127</v>
      </c>
      <c r="I19" s="27">
        <v>10</v>
      </c>
      <c r="J19" s="30">
        <v>127</v>
      </c>
      <c r="K19" s="27">
        <v>10</v>
      </c>
      <c r="L19" s="30">
        <v>127</v>
      </c>
      <c r="M19" s="27">
        <v>10</v>
      </c>
      <c r="N19" s="31">
        <v>127</v>
      </c>
      <c r="O19" s="32">
        <v>10</v>
      </c>
      <c r="P19" s="30">
        <v>127</v>
      </c>
      <c r="Q19" s="27">
        <v>10</v>
      </c>
      <c r="R19" s="30">
        <v>127</v>
      </c>
      <c r="S19" s="27">
        <v>10</v>
      </c>
      <c r="T19" s="30">
        <v>127</v>
      </c>
      <c r="U19" s="32">
        <v>10</v>
      </c>
      <c r="V19" s="30">
        <v>127</v>
      </c>
      <c r="W19" s="32">
        <v>10</v>
      </c>
      <c r="X19" s="30">
        <v>127</v>
      </c>
      <c r="Y19" s="32">
        <v>10</v>
      </c>
      <c r="Z19" s="30">
        <v>127</v>
      </c>
      <c r="AA19" s="33">
        <v>10</v>
      </c>
      <c r="AB19" s="30">
        <v>127</v>
      </c>
      <c r="AC19" s="27">
        <v>10</v>
      </c>
      <c r="AD19" s="28">
        <v>127</v>
      </c>
    </row>
    <row r="20" spans="1:30" s="13" customFormat="1" ht="15" customHeight="1" x14ac:dyDescent="0.2">
      <c r="A20" s="16"/>
      <c r="B20" s="23" t="s">
        <v>46</v>
      </c>
      <c r="C20" s="24">
        <v>50</v>
      </c>
      <c r="D20" s="24" t="s">
        <v>36</v>
      </c>
      <c r="E20" s="25">
        <f t="shared" si="3"/>
        <v>5787</v>
      </c>
      <c r="F20" s="29">
        <v>115.74</v>
      </c>
      <c r="G20" s="27">
        <v>5</v>
      </c>
      <c r="H20" s="28">
        <f t="shared" si="4"/>
        <v>578.69999999999993</v>
      </c>
      <c r="I20" s="27">
        <v>4</v>
      </c>
      <c r="J20" s="30">
        <f>+I20+F20</f>
        <v>119.74</v>
      </c>
      <c r="K20" s="27">
        <v>4</v>
      </c>
      <c r="L20" s="30">
        <f t="shared" ref="L20" si="6">+K20+H20</f>
        <v>582.69999999999993</v>
      </c>
      <c r="M20" s="27">
        <v>4</v>
      </c>
      <c r="N20" s="30">
        <f t="shared" ref="N20" si="7">+M20+J20</f>
        <v>123.74</v>
      </c>
      <c r="O20" s="27">
        <v>4</v>
      </c>
      <c r="P20" s="30">
        <f t="shared" ref="P20" si="8">+O20+L20</f>
        <v>586.69999999999993</v>
      </c>
      <c r="Q20" s="27">
        <v>4</v>
      </c>
      <c r="R20" s="30">
        <f t="shared" ref="R20" si="9">+Q20+N20</f>
        <v>127.74</v>
      </c>
      <c r="S20" s="27">
        <v>4</v>
      </c>
      <c r="T20" s="30">
        <f t="shared" ref="T20" si="10">+S20+P20</f>
        <v>590.69999999999993</v>
      </c>
      <c r="U20" s="27">
        <v>4</v>
      </c>
      <c r="V20" s="30">
        <f t="shared" ref="V20" si="11">+U20+R20</f>
        <v>131.74</v>
      </c>
      <c r="W20" s="27">
        <v>4</v>
      </c>
      <c r="X20" s="30">
        <f t="shared" ref="X20" si="12">+W20+T20</f>
        <v>594.69999999999993</v>
      </c>
      <c r="Y20" s="27">
        <v>4</v>
      </c>
      <c r="Z20" s="30">
        <f t="shared" ref="Z20" si="13">+Y20+V20</f>
        <v>135.74</v>
      </c>
      <c r="AA20" s="27">
        <v>4</v>
      </c>
      <c r="AB20" s="30">
        <f t="shared" ref="AB20" si="14">+AA20+X20</f>
        <v>598.69999999999993</v>
      </c>
      <c r="AC20" s="27">
        <v>5</v>
      </c>
      <c r="AD20" s="28">
        <f>+AC20*F20</f>
        <v>578.69999999999993</v>
      </c>
    </row>
    <row r="21" spans="1:30" s="13" customFormat="1" ht="15" customHeight="1" x14ac:dyDescent="0.2">
      <c r="A21" s="16"/>
      <c r="B21" s="23" t="s">
        <v>47</v>
      </c>
      <c r="C21" s="24">
        <v>800</v>
      </c>
      <c r="D21" s="24" t="s">
        <v>36</v>
      </c>
      <c r="E21" s="25">
        <f t="shared" si="3"/>
        <v>8776</v>
      </c>
      <c r="F21" s="29">
        <v>10.97</v>
      </c>
      <c r="G21" s="27">
        <v>67</v>
      </c>
      <c r="H21" s="28">
        <f t="shared" si="4"/>
        <v>734.99</v>
      </c>
      <c r="I21" s="27">
        <v>67</v>
      </c>
      <c r="J21" s="30">
        <v>734.99</v>
      </c>
      <c r="K21" s="27">
        <v>67</v>
      </c>
      <c r="L21" s="30">
        <v>734.99</v>
      </c>
      <c r="M21" s="27">
        <v>67</v>
      </c>
      <c r="N21" s="31">
        <v>734.99</v>
      </c>
      <c r="O21" s="32">
        <v>67</v>
      </c>
      <c r="P21" s="30">
        <v>734.99</v>
      </c>
      <c r="Q21" s="27">
        <v>67</v>
      </c>
      <c r="R21" s="30">
        <v>734.99</v>
      </c>
      <c r="S21" s="27">
        <v>67</v>
      </c>
      <c r="T21" s="30">
        <v>734.99</v>
      </c>
      <c r="U21" s="32">
        <v>67</v>
      </c>
      <c r="V21" s="30">
        <v>734.99</v>
      </c>
      <c r="W21" s="32">
        <v>67</v>
      </c>
      <c r="X21" s="30">
        <v>734.99</v>
      </c>
      <c r="Y21" s="32">
        <v>67</v>
      </c>
      <c r="Z21" s="30">
        <v>734.99</v>
      </c>
      <c r="AA21" s="33">
        <v>67</v>
      </c>
      <c r="AB21" s="30">
        <v>734.99</v>
      </c>
      <c r="AC21" s="27">
        <v>63</v>
      </c>
      <c r="AD21" s="28">
        <f>+AC21*F21</f>
        <v>691.11</v>
      </c>
    </row>
    <row r="22" spans="1:30" s="13" customFormat="1" ht="15" customHeight="1" x14ac:dyDescent="0.2">
      <c r="A22" s="16"/>
      <c r="B22" s="23" t="s">
        <v>48</v>
      </c>
      <c r="C22" s="24">
        <v>80</v>
      </c>
      <c r="D22" s="24" t="s">
        <v>36</v>
      </c>
      <c r="E22" s="25">
        <f t="shared" si="3"/>
        <v>38326.400000000001</v>
      </c>
      <c r="F22" s="29">
        <v>479.08</v>
      </c>
      <c r="G22" s="27">
        <v>7</v>
      </c>
      <c r="H22" s="28">
        <f t="shared" si="4"/>
        <v>3353.56</v>
      </c>
      <c r="I22" s="27">
        <v>7</v>
      </c>
      <c r="J22" s="30">
        <v>3353.56</v>
      </c>
      <c r="K22" s="27">
        <v>7</v>
      </c>
      <c r="L22" s="30">
        <v>3353.56</v>
      </c>
      <c r="M22" s="27">
        <v>7</v>
      </c>
      <c r="N22" s="31">
        <v>3353.56</v>
      </c>
      <c r="O22" s="32">
        <v>7</v>
      </c>
      <c r="P22" s="30">
        <v>3353.56</v>
      </c>
      <c r="Q22" s="27">
        <v>7</v>
      </c>
      <c r="R22" s="30">
        <v>3353.56</v>
      </c>
      <c r="S22" s="27">
        <v>7</v>
      </c>
      <c r="T22" s="30">
        <v>3353.56</v>
      </c>
      <c r="U22" s="32">
        <v>7</v>
      </c>
      <c r="V22" s="30">
        <v>3353.56</v>
      </c>
      <c r="W22" s="32">
        <v>7</v>
      </c>
      <c r="X22" s="30">
        <v>3353.56</v>
      </c>
      <c r="Y22" s="32">
        <v>7</v>
      </c>
      <c r="Z22" s="30">
        <v>3353.56</v>
      </c>
      <c r="AA22" s="33">
        <v>7</v>
      </c>
      <c r="AB22" s="30">
        <v>3353.56</v>
      </c>
      <c r="AC22" s="27">
        <v>3</v>
      </c>
      <c r="AD22" s="28">
        <f>+AC22*F22</f>
        <v>1437.24</v>
      </c>
    </row>
    <row r="23" spans="1:30" s="13" customFormat="1" ht="14.25" customHeight="1" x14ac:dyDescent="0.2">
      <c r="A23" s="16"/>
      <c r="B23" s="34" t="s">
        <v>49</v>
      </c>
      <c r="C23" s="24">
        <v>6000</v>
      </c>
      <c r="D23" s="24" t="s">
        <v>50</v>
      </c>
      <c r="E23" s="25">
        <f t="shared" si="3"/>
        <v>471000</v>
      </c>
      <c r="F23" s="29">
        <v>78.5</v>
      </c>
      <c r="G23" s="27">
        <f t="shared" si="5"/>
        <v>500</v>
      </c>
      <c r="H23" s="28">
        <f t="shared" si="4"/>
        <v>39250</v>
      </c>
      <c r="I23" s="27">
        <v>500</v>
      </c>
      <c r="J23" s="30">
        <v>39250</v>
      </c>
      <c r="K23" s="27">
        <v>500</v>
      </c>
      <c r="L23" s="30">
        <v>39250</v>
      </c>
      <c r="M23" s="27">
        <v>500</v>
      </c>
      <c r="N23" s="31">
        <v>39250</v>
      </c>
      <c r="O23" s="32">
        <v>500</v>
      </c>
      <c r="P23" s="30">
        <v>39250</v>
      </c>
      <c r="Q23" s="27">
        <v>500</v>
      </c>
      <c r="R23" s="30">
        <v>39250</v>
      </c>
      <c r="S23" s="27">
        <v>500</v>
      </c>
      <c r="T23" s="30">
        <v>39250</v>
      </c>
      <c r="U23" s="32">
        <v>500</v>
      </c>
      <c r="V23" s="30">
        <v>39250</v>
      </c>
      <c r="W23" s="32">
        <v>500</v>
      </c>
      <c r="X23" s="30">
        <v>39250</v>
      </c>
      <c r="Y23" s="32">
        <v>500</v>
      </c>
      <c r="Z23" s="30">
        <v>39250</v>
      </c>
      <c r="AA23" s="33">
        <v>500</v>
      </c>
      <c r="AB23" s="30">
        <v>39250</v>
      </c>
      <c r="AC23" s="27">
        <v>500</v>
      </c>
      <c r="AD23" s="28">
        <v>39250</v>
      </c>
    </row>
    <row r="24" spans="1:30" s="13" customFormat="1" ht="15" customHeight="1" x14ac:dyDescent="0.2">
      <c r="A24" s="16"/>
      <c r="B24" s="23" t="s">
        <v>51</v>
      </c>
      <c r="C24" s="24">
        <v>200</v>
      </c>
      <c r="D24" s="24" t="s">
        <v>50</v>
      </c>
      <c r="E24" s="25">
        <f t="shared" si="3"/>
        <v>10208</v>
      </c>
      <c r="F24" s="29">
        <v>51.04</v>
      </c>
      <c r="G24" s="27">
        <v>17</v>
      </c>
      <c r="H24" s="28">
        <f t="shared" si="4"/>
        <v>867.68</v>
      </c>
      <c r="I24" s="27">
        <v>17</v>
      </c>
      <c r="J24" s="30">
        <v>867.68</v>
      </c>
      <c r="K24" s="27">
        <v>17</v>
      </c>
      <c r="L24" s="30">
        <v>867.68</v>
      </c>
      <c r="M24" s="27">
        <v>17</v>
      </c>
      <c r="N24" s="31">
        <v>867.68</v>
      </c>
      <c r="O24" s="32">
        <v>17</v>
      </c>
      <c r="P24" s="30">
        <v>867.68</v>
      </c>
      <c r="Q24" s="27">
        <v>17</v>
      </c>
      <c r="R24" s="30">
        <v>867.68</v>
      </c>
      <c r="S24" s="27">
        <v>17</v>
      </c>
      <c r="T24" s="30">
        <v>867.68</v>
      </c>
      <c r="U24" s="32">
        <v>17</v>
      </c>
      <c r="V24" s="30">
        <v>867.68</v>
      </c>
      <c r="W24" s="32">
        <v>17</v>
      </c>
      <c r="X24" s="30">
        <v>867.68</v>
      </c>
      <c r="Y24" s="32">
        <v>17</v>
      </c>
      <c r="Z24" s="30">
        <v>867.68</v>
      </c>
      <c r="AA24" s="33">
        <v>17</v>
      </c>
      <c r="AB24" s="30">
        <v>867.68</v>
      </c>
      <c r="AC24" s="27">
        <v>13</v>
      </c>
      <c r="AD24" s="28">
        <f t="shared" ref="AD24:AD33" si="15">+AC24*F24</f>
        <v>663.52</v>
      </c>
    </row>
    <row r="25" spans="1:30" s="13" customFormat="1" ht="15" customHeight="1" x14ac:dyDescent="0.2">
      <c r="A25" s="16"/>
      <c r="B25" s="23" t="s">
        <v>52</v>
      </c>
      <c r="C25" s="24">
        <v>800</v>
      </c>
      <c r="D25" s="24" t="s">
        <v>36</v>
      </c>
      <c r="E25" s="25">
        <f t="shared" si="3"/>
        <v>20000</v>
      </c>
      <c r="F25" s="29">
        <v>25</v>
      </c>
      <c r="G25" s="27">
        <v>67</v>
      </c>
      <c r="H25" s="28">
        <f t="shared" si="4"/>
        <v>1675</v>
      </c>
      <c r="I25" s="27">
        <v>67</v>
      </c>
      <c r="J25" s="30">
        <v>1675</v>
      </c>
      <c r="K25" s="27">
        <v>67</v>
      </c>
      <c r="L25" s="30">
        <v>1675</v>
      </c>
      <c r="M25" s="27">
        <v>67</v>
      </c>
      <c r="N25" s="31">
        <v>1675</v>
      </c>
      <c r="O25" s="32">
        <v>67</v>
      </c>
      <c r="P25" s="30">
        <v>1675</v>
      </c>
      <c r="Q25" s="27">
        <v>67</v>
      </c>
      <c r="R25" s="30">
        <v>1675</v>
      </c>
      <c r="S25" s="27">
        <v>67</v>
      </c>
      <c r="T25" s="30">
        <v>1675</v>
      </c>
      <c r="U25" s="32">
        <v>67</v>
      </c>
      <c r="V25" s="30">
        <v>1675</v>
      </c>
      <c r="W25" s="32">
        <v>67</v>
      </c>
      <c r="X25" s="30">
        <v>1675</v>
      </c>
      <c r="Y25" s="32">
        <v>67</v>
      </c>
      <c r="Z25" s="30">
        <v>1675</v>
      </c>
      <c r="AA25" s="33">
        <v>67</v>
      </c>
      <c r="AB25" s="30">
        <v>1675</v>
      </c>
      <c r="AC25" s="27">
        <v>63</v>
      </c>
      <c r="AD25" s="28">
        <f t="shared" si="15"/>
        <v>1575</v>
      </c>
    </row>
    <row r="26" spans="1:30" s="13" customFormat="1" ht="16.5" customHeight="1" x14ac:dyDescent="0.2">
      <c r="A26" s="16"/>
      <c r="B26" s="23" t="s">
        <v>53</v>
      </c>
      <c r="C26" s="24">
        <v>200</v>
      </c>
      <c r="D26" s="24" t="s">
        <v>36</v>
      </c>
      <c r="E26" s="25">
        <f t="shared" si="3"/>
        <v>1002</v>
      </c>
      <c r="F26" s="29">
        <v>5.01</v>
      </c>
      <c r="G26" s="27">
        <v>17</v>
      </c>
      <c r="H26" s="28">
        <f t="shared" si="4"/>
        <v>85.17</v>
      </c>
      <c r="I26" s="27">
        <v>17</v>
      </c>
      <c r="J26" s="30">
        <v>85.17</v>
      </c>
      <c r="K26" s="27">
        <v>17</v>
      </c>
      <c r="L26" s="30">
        <v>85.17</v>
      </c>
      <c r="M26" s="27">
        <v>17</v>
      </c>
      <c r="N26" s="31">
        <v>85.17</v>
      </c>
      <c r="O26" s="32">
        <v>17</v>
      </c>
      <c r="P26" s="30">
        <v>85.17</v>
      </c>
      <c r="Q26" s="27">
        <v>17</v>
      </c>
      <c r="R26" s="30">
        <v>85.17</v>
      </c>
      <c r="S26" s="27">
        <v>17</v>
      </c>
      <c r="T26" s="30">
        <v>85.17</v>
      </c>
      <c r="U26" s="32">
        <v>17</v>
      </c>
      <c r="V26" s="30">
        <v>85.17</v>
      </c>
      <c r="W26" s="32">
        <v>17</v>
      </c>
      <c r="X26" s="30">
        <v>85.17</v>
      </c>
      <c r="Y26" s="32">
        <v>17</v>
      </c>
      <c r="Z26" s="30">
        <v>85.17</v>
      </c>
      <c r="AA26" s="33">
        <v>17</v>
      </c>
      <c r="AB26" s="30">
        <v>85.17</v>
      </c>
      <c r="AC26" s="27">
        <v>13</v>
      </c>
      <c r="AD26" s="28">
        <f t="shared" si="15"/>
        <v>65.13</v>
      </c>
    </row>
    <row r="27" spans="1:30" s="13" customFormat="1" ht="15" customHeight="1" x14ac:dyDescent="0.2">
      <c r="A27" s="16"/>
      <c r="B27" s="23" t="s">
        <v>54</v>
      </c>
      <c r="C27" s="24">
        <v>400</v>
      </c>
      <c r="D27" s="24" t="s">
        <v>36</v>
      </c>
      <c r="E27" s="25">
        <f t="shared" si="3"/>
        <v>16276</v>
      </c>
      <c r="F27" s="29">
        <v>40.69</v>
      </c>
      <c r="G27" s="27">
        <v>33</v>
      </c>
      <c r="H27" s="28">
        <f t="shared" si="4"/>
        <v>1342.77</v>
      </c>
      <c r="I27" s="27">
        <v>33</v>
      </c>
      <c r="J27" s="30">
        <v>1342.77</v>
      </c>
      <c r="K27" s="27">
        <v>33</v>
      </c>
      <c r="L27" s="30">
        <v>1342.77</v>
      </c>
      <c r="M27" s="27">
        <v>33</v>
      </c>
      <c r="N27" s="31">
        <v>1342.77</v>
      </c>
      <c r="O27" s="32">
        <v>33</v>
      </c>
      <c r="P27" s="30">
        <v>1342.77</v>
      </c>
      <c r="Q27" s="27">
        <v>33</v>
      </c>
      <c r="R27" s="30">
        <v>1342.77</v>
      </c>
      <c r="S27" s="27">
        <v>33</v>
      </c>
      <c r="T27" s="30">
        <v>1342.77</v>
      </c>
      <c r="U27" s="32">
        <v>33</v>
      </c>
      <c r="V27" s="30">
        <v>1342.77</v>
      </c>
      <c r="W27" s="32">
        <v>33</v>
      </c>
      <c r="X27" s="30">
        <v>1342.77</v>
      </c>
      <c r="Y27" s="32">
        <v>33</v>
      </c>
      <c r="Z27" s="30">
        <v>1342.77</v>
      </c>
      <c r="AA27" s="33">
        <v>33</v>
      </c>
      <c r="AB27" s="30">
        <v>1342.77</v>
      </c>
      <c r="AC27" s="27">
        <v>37</v>
      </c>
      <c r="AD27" s="28">
        <f t="shared" si="15"/>
        <v>1505.53</v>
      </c>
    </row>
    <row r="28" spans="1:30" s="13" customFormat="1" ht="15" customHeight="1" x14ac:dyDescent="0.2">
      <c r="A28" s="16"/>
      <c r="B28" s="23" t="s">
        <v>55</v>
      </c>
      <c r="C28" s="24">
        <v>400</v>
      </c>
      <c r="D28" s="24" t="s">
        <v>36</v>
      </c>
      <c r="E28" s="25">
        <f t="shared" si="3"/>
        <v>12196</v>
      </c>
      <c r="F28" s="23">
        <v>30.49</v>
      </c>
      <c r="G28" s="27">
        <v>33</v>
      </c>
      <c r="H28" s="28">
        <f t="shared" si="4"/>
        <v>1006.17</v>
      </c>
      <c r="I28" s="27">
        <v>33</v>
      </c>
      <c r="J28" s="30">
        <v>1006.17</v>
      </c>
      <c r="K28" s="27">
        <v>33</v>
      </c>
      <c r="L28" s="30">
        <v>1006.17</v>
      </c>
      <c r="M28" s="27">
        <v>33</v>
      </c>
      <c r="N28" s="31">
        <v>1006.17</v>
      </c>
      <c r="O28" s="32">
        <v>33</v>
      </c>
      <c r="P28" s="30">
        <v>1006.17</v>
      </c>
      <c r="Q28" s="27">
        <v>33</v>
      </c>
      <c r="R28" s="30">
        <v>1006.17</v>
      </c>
      <c r="S28" s="27">
        <v>33</v>
      </c>
      <c r="T28" s="30">
        <v>1006.17</v>
      </c>
      <c r="U28" s="32">
        <v>33</v>
      </c>
      <c r="V28" s="30">
        <v>1006.17</v>
      </c>
      <c r="W28" s="32">
        <v>33</v>
      </c>
      <c r="X28" s="30">
        <v>1006.17</v>
      </c>
      <c r="Y28" s="32">
        <v>33</v>
      </c>
      <c r="Z28" s="30">
        <v>1006.17</v>
      </c>
      <c r="AA28" s="33">
        <v>33</v>
      </c>
      <c r="AB28" s="30">
        <v>1006.17</v>
      </c>
      <c r="AC28" s="27">
        <v>37</v>
      </c>
      <c r="AD28" s="28">
        <f t="shared" si="15"/>
        <v>1128.1299999999999</v>
      </c>
    </row>
    <row r="29" spans="1:30" s="13" customFormat="1" ht="15" customHeight="1" x14ac:dyDescent="0.2">
      <c r="A29" s="16"/>
      <c r="B29" s="23" t="s">
        <v>56</v>
      </c>
      <c r="C29" s="24">
        <v>800</v>
      </c>
      <c r="D29" s="24" t="s">
        <v>36</v>
      </c>
      <c r="E29" s="25">
        <f t="shared" si="3"/>
        <v>15032</v>
      </c>
      <c r="F29" s="23">
        <v>18.79</v>
      </c>
      <c r="G29" s="27">
        <v>67</v>
      </c>
      <c r="H29" s="28">
        <f t="shared" si="4"/>
        <v>1258.9299999999998</v>
      </c>
      <c r="I29" s="27">
        <v>67</v>
      </c>
      <c r="J29" s="30">
        <v>1258.9299999999998</v>
      </c>
      <c r="K29" s="27">
        <v>67</v>
      </c>
      <c r="L29" s="30">
        <v>1258.9299999999998</v>
      </c>
      <c r="M29" s="27">
        <v>67</v>
      </c>
      <c r="N29" s="31">
        <v>1258.9299999999998</v>
      </c>
      <c r="O29" s="32">
        <v>67</v>
      </c>
      <c r="P29" s="30">
        <v>1258.9299999999998</v>
      </c>
      <c r="Q29" s="27">
        <v>67</v>
      </c>
      <c r="R29" s="30">
        <v>1258.9299999999998</v>
      </c>
      <c r="S29" s="27">
        <v>67</v>
      </c>
      <c r="T29" s="30">
        <v>1258.9299999999998</v>
      </c>
      <c r="U29" s="32">
        <v>67</v>
      </c>
      <c r="V29" s="30">
        <v>1258.9299999999998</v>
      </c>
      <c r="W29" s="32">
        <v>67</v>
      </c>
      <c r="X29" s="30">
        <v>1258.9299999999998</v>
      </c>
      <c r="Y29" s="32">
        <v>67</v>
      </c>
      <c r="Z29" s="30">
        <v>1258.9299999999998</v>
      </c>
      <c r="AA29" s="33">
        <v>67</v>
      </c>
      <c r="AB29" s="30">
        <v>1258.9299999999998</v>
      </c>
      <c r="AC29" s="27">
        <v>63</v>
      </c>
      <c r="AD29" s="28">
        <f t="shared" si="15"/>
        <v>1183.77</v>
      </c>
    </row>
    <row r="30" spans="1:30" s="13" customFormat="1" ht="15" customHeight="1" x14ac:dyDescent="0.2">
      <c r="A30" s="16"/>
      <c r="B30" s="23" t="s">
        <v>57</v>
      </c>
      <c r="C30" s="24">
        <v>800</v>
      </c>
      <c r="D30" s="24" t="s">
        <v>36</v>
      </c>
      <c r="E30" s="25">
        <f t="shared" si="3"/>
        <v>14360</v>
      </c>
      <c r="F30" s="23">
        <v>17.95</v>
      </c>
      <c r="G30" s="27">
        <v>67</v>
      </c>
      <c r="H30" s="28">
        <f t="shared" si="4"/>
        <v>1202.6499999999999</v>
      </c>
      <c r="I30" s="27">
        <v>67</v>
      </c>
      <c r="J30" s="30">
        <v>1202.6499999999999</v>
      </c>
      <c r="K30" s="27">
        <v>67</v>
      </c>
      <c r="L30" s="30">
        <v>1202.6499999999999</v>
      </c>
      <c r="M30" s="27">
        <v>67</v>
      </c>
      <c r="N30" s="31">
        <v>1202.6499999999999</v>
      </c>
      <c r="O30" s="32">
        <v>67</v>
      </c>
      <c r="P30" s="30">
        <v>1202.6499999999999</v>
      </c>
      <c r="Q30" s="27">
        <v>67</v>
      </c>
      <c r="R30" s="30">
        <v>1202.6499999999999</v>
      </c>
      <c r="S30" s="27">
        <v>67</v>
      </c>
      <c r="T30" s="30">
        <v>1202.6499999999999</v>
      </c>
      <c r="U30" s="32">
        <v>67</v>
      </c>
      <c r="V30" s="30">
        <v>1202.6499999999999</v>
      </c>
      <c r="W30" s="32">
        <v>67</v>
      </c>
      <c r="X30" s="30">
        <v>1202.6499999999999</v>
      </c>
      <c r="Y30" s="32">
        <v>67</v>
      </c>
      <c r="Z30" s="30">
        <v>1202.6499999999999</v>
      </c>
      <c r="AA30" s="33">
        <v>67</v>
      </c>
      <c r="AB30" s="30">
        <v>1202.6499999999999</v>
      </c>
      <c r="AC30" s="27">
        <v>63</v>
      </c>
      <c r="AD30" s="28">
        <f t="shared" si="15"/>
        <v>1130.8499999999999</v>
      </c>
    </row>
    <row r="31" spans="1:30" s="13" customFormat="1" ht="15" customHeight="1" x14ac:dyDescent="0.2">
      <c r="A31" s="16"/>
      <c r="B31" s="23" t="s">
        <v>58</v>
      </c>
      <c r="C31" s="24">
        <v>2720</v>
      </c>
      <c r="D31" s="24" t="s">
        <v>36</v>
      </c>
      <c r="E31" s="25">
        <f t="shared" si="3"/>
        <v>25241.599999999999</v>
      </c>
      <c r="F31" s="23">
        <v>9.2799999999999994</v>
      </c>
      <c r="G31" s="27">
        <v>227</v>
      </c>
      <c r="H31" s="28">
        <f t="shared" si="4"/>
        <v>2106.56</v>
      </c>
      <c r="I31" s="27">
        <v>227</v>
      </c>
      <c r="J31" s="30">
        <v>2106.56</v>
      </c>
      <c r="K31" s="27">
        <v>227</v>
      </c>
      <c r="L31" s="30">
        <v>2106.56</v>
      </c>
      <c r="M31" s="27">
        <v>227</v>
      </c>
      <c r="N31" s="31">
        <v>2106.56</v>
      </c>
      <c r="O31" s="32">
        <v>227</v>
      </c>
      <c r="P31" s="30">
        <v>2106.56</v>
      </c>
      <c r="Q31" s="27">
        <v>227</v>
      </c>
      <c r="R31" s="30">
        <v>2106.56</v>
      </c>
      <c r="S31" s="27">
        <v>227</v>
      </c>
      <c r="T31" s="30">
        <v>2106.56</v>
      </c>
      <c r="U31" s="32">
        <v>227</v>
      </c>
      <c r="V31" s="30">
        <v>2106.56</v>
      </c>
      <c r="W31" s="32">
        <v>227</v>
      </c>
      <c r="X31" s="30">
        <v>2106.56</v>
      </c>
      <c r="Y31" s="32">
        <v>227</v>
      </c>
      <c r="Z31" s="30">
        <v>2106.56</v>
      </c>
      <c r="AA31" s="33">
        <v>227</v>
      </c>
      <c r="AB31" s="30">
        <v>2106.56</v>
      </c>
      <c r="AC31" s="27">
        <v>223</v>
      </c>
      <c r="AD31" s="28">
        <f t="shared" si="15"/>
        <v>2069.44</v>
      </c>
    </row>
    <row r="32" spans="1:30" s="13" customFormat="1" ht="15" customHeight="1" x14ac:dyDescent="0.2">
      <c r="A32" s="16"/>
      <c r="B32" s="23" t="s">
        <v>58</v>
      </c>
      <c r="C32" s="24">
        <v>2720</v>
      </c>
      <c r="D32" s="24" t="s">
        <v>36</v>
      </c>
      <c r="E32" s="25">
        <f t="shared" si="3"/>
        <v>25241.599999999999</v>
      </c>
      <c r="F32" s="23">
        <v>9.2799999999999994</v>
      </c>
      <c r="G32" s="27">
        <v>227</v>
      </c>
      <c r="H32" s="28">
        <f t="shared" si="4"/>
        <v>2106.56</v>
      </c>
      <c r="I32" s="27">
        <v>227</v>
      </c>
      <c r="J32" s="30">
        <v>2106.56</v>
      </c>
      <c r="K32" s="27">
        <v>227</v>
      </c>
      <c r="L32" s="30">
        <v>2106.56</v>
      </c>
      <c r="M32" s="27">
        <v>227</v>
      </c>
      <c r="N32" s="31">
        <v>2106.56</v>
      </c>
      <c r="O32" s="32">
        <v>227</v>
      </c>
      <c r="P32" s="30">
        <v>2106.56</v>
      </c>
      <c r="Q32" s="27">
        <v>227</v>
      </c>
      <c r="R32" s="30">
        <v>2106.56</v>
      </c>
      <c r="S32" s="27">
        <v>227</v>
      </c>
      <c r="T32" s="30">
        <v>2106.56</v>
      </c>
      <c r="U32" s="32">
        <v>227</v>
      </c>
      <c r="V32" s="30">
        <v>2106.56</v>
      </c>
      <c r="W32" s="32">
        <v>227</v>
      </c>
      <c r="X32" s="30">
        <v>2106.56</v>
      </c>
      <c r="Y32" s="32">
        <v>227</v>
      </c>
      <c r="Z32" s="30">
        <v>2106.56</v>
      </c>
      <c r="AA32" s="33">
        <v>227</v>
      </c>
      <c r="AB32" s="30">
        <v>2106.56</v>
      </c>
      <c r="AC32" s="27">
        <v>223</v>
      </c>
      <c r="AD32" s="28">
        <f t="shared" si="15"/>
        <v>2069.44</v>
      </c>
    </row>
    <row r="33" spans="1:30" s="13" customFormat="1" ht="15" customHeight="1" x14ac:dyDescent="0.2">
      <c r="A33" s="16"/>
      <c r="B33" s="23" t="s">
        <v>59</v>
      </c>
      <c r="C33" s="24">
        <v>200</v>
      </c>
      <c r="D33" s="24" t="s">
        <v>50</v>
      </c>
      <c r="E33" s="25">
        <f t="shared" si="3"/>
        <v>26216.000000000004</v>
      </c>
      <c r="F33" s="23">
        <v>131.08000000000001</v>
      </c>
      <c r="G33" s="27">
        <v>17</v>
      </c>
      <c r="H33" s="28">
        <f t="shared" si="4"/>
        <v>2228.36</v>
      </c>
      <c r="I33" s="27">
        <v>17</v>
      </c>
      <c r="J33" s="30">
        <v>2228.36</v>
      </c>
      <c r="K33" s="27">
        <v>17</v>
      </c>
      <c r="L33" s="30">
        <v>2228.36</v>
      </c>
      <c r="M33" s="27">
        <v>17</v>
      </c>
      <c r="N33" s="31">
        <v>2228.36</v>
      </c>
      <c r="O33" s="32">
        <v>17</v>
      </c>
      <c r="P33" s="30">
        <v>2228.36</v>
      </c>
      <c r="Q33" s="27">
        <v>17</v>
      </c>
      <c r="R33" s="30">
        <v>2228.36</v>
      </c>
      <c r="S33" s="27">
        <v>17</v>
      </c>
      <c r="T33" s="30">
        <v>2228.36</v>
      </c>
      <c r="U33" s="32">
        <v>17</v>
      </c>
      <c r="V33" s="30">
        <v>2228.36</v>
      </c>
      <c r="W33" s="32">
        <v>17</v>
      </c>
      <c r="X33" s="30">
        <v>2228.36</v>
      </c>
      <c r="Y33" s="32">
        <v>17</v>
      </c>
      <c r="Z33" s="30">
        <v>2228.36</v>
      </c>
      <c r="AA33" s="33">
        <v>17</v>
      </c>
      <c r="AB33" s="30">
        <v>2228.36</v>
      </c>
      <c r="AC33" s="27">
        <v>13</v>
      </c>
      <c r="AD33" s="28">
        <f t="shared" si="15"/>
        <v>1704.0400000000002</v>
      </c>
    </row>
    <row r="34" spans="1:30" s="13" customFormat="1" ht="15" customHeight="1" x14ac:dyDescent="0.2">
      <c r="A34" s="16"/>
      <c r="B34" s="23" t="s">
        <v>60</v>
      </c>
      <c r="C34" s="24">
        <v>50</v>
      </c>
      <c r="D34" s="24" t="s">
        <v>36</v>
      </c>
      <c r="E34" s="25">
        <f t="shared" si="3"/>
        <v>14038</v>
      </c>
      <c r="F34" s="23">
        <v>280.76</v>
      </c>
      <c r="G34" s="27">
        <v>4</v>
      </c>
      <c r="H34" s="28">
        <f>+G34*F34</f>
        <v>1123.04</v>
      </c>
      <c r="I34" s="27">
        <v>4</v>
      </c>
      <c r="J34" s="30">
        <v>1123.04</v>
      </c>
      <c r="K34" s="27">
        <v>4</v>
      </c>
      <c r="L34" s="30">
        <v>1123.04</v>
      </c>
      <c r="M34" s="27">
        <v>4</v>
      </c>
      <c r="N34" s="31">
        <v>1123.04</v>
      </c>
      <c r="O34" s="32">
        <v>4</v>
      </c>
      <c r="P34" s="30">
        <v>1123.04</v>
      </c>
      <c r="Q34" s="27">
        <v>4</v>
      </c>
      <c r="R34" s="30">
        <v>1123.04</v>
      </c>
      <c r="S34" s="27">
        <v>4</v>
      </c>
      <c r="T34" s="30">
        <v>1123.04</v>
      </c>
      <c r="U34" s="32">
        <v>4</v>
      </c>
      <c r="V34" s="30">
        <v>1123.04</v>
      </c>
      <c r="W34" s="32">
        <v>4</v>
      </c>
      <c r="X34" s="30">
        <v>1123.04</v>
      </c>
      <c r="Y34" s="32">
        <v>4</v>
      </c>
      <c r="Z34" s="30">
        <v>1123.04</v>
      </c>
      <c r="AA34" s="33">
        <v>5</v>
      </c>
      <c r="AB34" s="30">
        <f>+AA34*F34</f>
        <v>1403.8</v>
      </c>
      <c r="AC34" s="33">
        <v>5</v>
      </c>
      <c r="AD34" s="30">
        <v>1403.8</v>
      </c>
    </row>
    <row r="35" spans="1:30" s="13" customFormat="1" ht="15" customHeight="1" x14ac:dyDescent="0.2">
      <c r="A35" s="16"/>
      <c r="B35" s="23" t="s">
        <v>61</v>
      </c>
      <c r="C35" s="24">
        <v>20</v>
      </c>
      <c r="D35" s="24" t="s">
        <v>36</v>
      </c>
      <c r="E35" s="25">
        <f t="shared" si="3"/>
        <v>3563.3999999999996</v>
      </c>
      <c r="F35" s="23">
        <v>178.17</v>
      </c>
      <c r="G35" s="27">
        <v>2</v>
      </c>
      <c r="H35" s="28">
        <f>+G35*F35</f>
        <v>356.34</v>
      </c>
      <c r="I35" s="27">
        <v>2</v>
      </c>
      <c r="J35" s="30">
        <v>356.34</v>
      </c>
      <c r="K35" s="27">
        <v>2</v>
      </c>
      <c r="L35" s="30">
        <v>356.34</v>
      </c>
      <c r="M35" s="27">
        <v>2</v>
      </c>
      <c r="N35" s="31">
        <v>356.34</v>
      </c>
      <c r="O35" s="32">
        <v>2</v>
      </c>
      <c r="P35" s="30">
        <v>356.34</v>
      </c>
      <c r="Q35" s="27">
        <v>2</v>
      </c>
      <c r="R35" s="30">
        <v>356.34</v>
      </c>
      <c r="S35" s="27">
        <v>2</v>
      </c>
      <c r="T35" s="30">
        <v>356.34</v>
      </c>
      <c r="U35" s="32">
        <v>2</v>
      </c>
      <c r="V35" s="30">
        <v>356.34</v>
      </c>
      <c r="W35" s="32">
        <v>1</v>
      </c>
      <c r="X35" s="30">
        <f>+W35*F35</f>
        <v>178.17</v>
      </c>
      <c r="Y35" s="32">
        <v>1</v>
      </c>
      <c r="Z35" s="30">
        <v>178.17</v>
      </c>
      <c r="AA35" s="33">
        <v>1</v>
      </c>
      <c r="AB35" s="30">
        <v>178.17</v>
      </c>
      <c r="AC35" s="27">
        <v>1</v>
      </c>
      <c r="AD35" s="28">
        <v>178.17</v>
      </c>
    </row>
    <row r="36" spans="1:30" s="13" customFormat="1" ht="15" customHeight="1" x14ac:dyDescent="0.2">
      <c r="A36" s="16"/>
      <c r="B36" s="23" t="s">
        <v>62</v>
      </c>
      <c r="C36" s="24">
        <v>9600</v>
      </c>
      <c r="D36" s="24" t="s">
        <v>36</v>
      </c>
      <c r="E36" s="25">
        <f t="shared" si="3"/>
        <v>38400</v>
      </c>
      <c r="F36" s="29">
        <v>4</v>
      </c>
      <c r="G36" s="27">
        <f t="shared" si="5"/>
        <v>800</v>
      </c>
      <c r="H36" s="28">
        <f t="shared" si="4"/>
        <v>3200</v>
      </c>
      <c r="I36" s="27">
        <v>800</v>
      </c>
      <c r="J36" s="30">
        <v>3200</v>
      </c>
      <c r="K36" s="27">
        <v>800</v>
      </c>
      <c r="L36" s="30">
        <v>3200</v>
      </c>
      <c r="M36" s="27">
        <v>800</v>
      </c>
      <c r="N36" s="31">
        <v>3200</v>
      </c>
      <c r="O36" s="32">
        <v>800</v>
      </c>
      <c r="P36" s="30">
        <v>3200</v>
      </c>
      <c r="Q36" s="27">
        <v>800</v>
      </c>
      <c r="R36" s="30">
        <v>3200</v>
      </c>
      <c r="S36" s="27">
        <v>800</v>
      </c>
      <c r="T36" s="30">
        <v>3200</v>
      </c>
      <c r="U36" s="32">
        <v>800</v>
      </c>
      <c r="V36" s="30">
        <v>3200</v>
      </c>
      <c r="W36" s="32">
        <v>800</v>
      </c>
      <c r="X36" s="30">
        <v>3200</v>
      </c>
      <c r="Y36" s="32">
        <v>800</v>
      </c>
      <c r="Z36" s="30">
        <v>3200</v>
      </c>
      <c r="AA36" s="33">
        <v>800</v>
      </c>
      <c r="AB36" s="30">
        <v>3200</v>
      </c>
      <c r="AC36" s="27">
        <v>800</v>
      </c>
      <c r="AD36" s="28">
        <v>3200</v>
      </c>
    </row>
    <row r="37" spans="1:30" s="13" customFormat="1" ht="15" customHeight="1" x14ac:dyDescent="0.2">
      <c r="A37" s="16"/>
      <c r="B37" s="23" t="s">
        <v>63</v>
      </c>
      <c r="C37" s="24">
        <v>9600</v>
      </c>
      <c r="D37" s="24" t="s">
        <v>36</v>
      </c>
      <c r="E37" s="25">
        <f t="shared" si="3"/>
        <v>38400</v>
      </c>
      <c r="F37" s="29">
        <v>4</v>
      </c>
      <c r="G37" s="27">
        <f t="shared" si="5"/>
        <v>800</v>
      </c>
      <c r="H37" s="28">
        <f t="shared" si="4"/>
        <v>3200</v>
      </c>
      <c r="I37" s="27">
        <v>800</v>
      </c>
      <c r="J37" s="30">
        <v>3200</v>
      </c>
      <c r="K37" s="27">
        <v>800</v>
      </c>
      <c r="L37" s="30">
        <v>3200</v>
      </c>
      <c r="M37" s="27">
        <v>800</v>
      </c>
      <c r="N37" s="31">
        <v>3200</v>
      </c>
      <c r="O37" s="32">
        <v>800</v>
      </c>
      <c r="P37" s="30">
        <v>3200</v>
      </c>
      <c r="Q37" s="27">
        <v>800</v>
      </c>
      <c r="R37" s="30">
        <v>3200</v>
      </c>
      <c r="S37" s="27">
        <v>800</v>
      </c>
      <c r="T37" s="30">
        <v>3200</v>
      </c>
      <c r="U37" s="32">
        <v>800</v>
      </c>
      <c r="V37" s="30">
        <v>3200</v>
      </c>
      <c r="W37" s="32">
        <v>800</v>
      </c>
      <c r="X37" s="30">
        <v>3200</v>
      </c>
      <c r="Y37" s="32">
        <v>800</v>
      </c>
      <c r="Z37" s="30">
        <v>3200</v>
      </c>
      <c r="AA37" s="33">
        <v>800</v>
      </c>
      <c r="AB37" s="30">
        <v>3200</v>
      </c>
      <c r="AC37" s="27">
        <v>800</v>
      </c>
      <c r="AD37" s="28">
        <v>3200</v>
      </c>
    </row>
    <row r="38" spans="1:30" s="13" customFormat="1" ht="15" customHeight="1" x14ac:dyDescent="0.2">
      <c r="A38" s="16"/>
      <c r="B38" s="23" t="s">
        <v>64</v>
      </c>
      <c r="C38" s="24">
        <v>864</v>
      </c>
      <c r="D38" s="24" t="s">
        <v>50</v>
      </c>
      <c r="E38" s="25">
        <f t="shared" si="3"/>
        <v>36080.639999999999</v>
      </c>
      <c r="F38" s="29">
        <v>41.76</v>
      </c>
      <c r="G38" s="27">
        <v>72</v>
      </c>
      <c r="H38" s="28">
        <f t="shared" si="4"/>
        <v>3006.72</v>
      </c>
      <c r="I38" s="27">
        <v>72</v>
      </c>
      <c r="J38" s="30">
        <v>3006.72</v>
      </c>
      <c r="K38" s="27">
        <v>72</v>
      </c>
      <c r="L38" s="30">
        <v>3006.72</v>
      </c>
      <c r="M38" s="27">
        <v>72</v>
      </c>
      <c r="N38" s="31">
        <v>3006.72</v>
      </c>
      <c r="O38" s="32">
        <v>72</v>
      </c>
      <c r="P38" s="30">
        <v>3006.72</v>
      </c>
      <c r="Q38" s="27">
        <v>72</v>
      </c>
      <c r="R38" s="30">
        <v>3006.72</v>
      </c>
      <c r="S38" s="27">
        <v>72</v>
      </c>
      <c r="T38" s="30">
        <v>3006.72</v>
      </c>
      <c r="U38" s="32">
        <v>72</v>
      </c>
      <c r="V38" s="30">
        <v>3006.72</v>
      </c>
      <c r="W38" s="32">
        <v>72</v>
      </c>
      <c r="X38" s="30">
        <v>3006.72</v>
      </c>
      <c r="Y38" s="32">
        <v>72</v>
      </c>
      <c r="Z38" s="30">
        <v>3006.72</v>
      </c>
      <c r="AA38" s="33">
        <v>72</v>
      </c>
      <c r="AB38" s="30">
        <v>3006.72</v>
      </c>
      <c r="AC38" s="27">
        <v>72</v>
      </c>
      <c r="AD38" s="28">
        <v>3006.72</v>
      </c>
    </row>
    <row r="39" spans="1:30" s="13" customFormat="1" ht="15" customHeight="1" x14ac:dyDescent="0.2">
      <c r="A39" s="16"/>
      <c r="B39" s="23" t="s">
        <v>65</v>
      </c>
      <c r="C39" s="24">
        <v>16000</v>
      </c>
      <c r="D39" s="24" t="s">
        <v>36</v>
      </c>
      <c r="E39" s="25">
        <f t="shared" si="3"/>
        <v>165600</v>
      </c>
      <c r="F39" s="29">
        <v>10.35</v>
      </c>
      <c r="G39" s="27">
        <v>1400</v>
      </c>
      <c r="H39" s="28">
        <f t="shared" si="4"/>
        <v>14490</v>
      </c>
      <c r="I39" s="27">
        <v>1400</v>
      </c>
      <c r="J39" s="30">
        <v>14490</v>
      </c>
      <c r="K39" s="27">
        <v>1400</v>
      </c>
      <c r="L39" s="30">
        <v>14490</v>
      </c>
      <c r="M39" s="27">
        <v>1400</v>
      </c>
      <c r="N39" s="31">
        <v>14490</v>
      </c>
      <c r="O39" s="32">
        <v>1400</v>
      </c>
      <c r="P39" s="30">
        <v>14490</v>
      </c>
      <c r="Q39" s="27">
        <v>1400</v>
      </c>
      <c r="R39" s="30">
        <v>14490</v>
      </c>
      <c r="S39" s="27">
        <v>1400</v>
      </c>
      <c r="T39" s="30">
        <v>14490</v>
      </c>
      <c r="U39" s="32">
        <v>1400</v>
      </c>
      <c r="V39" s="30">
        <v>14490</v>
      </c>
      <c r="W39" s="32">
        <v>1400</v>
      </c>
      <c r="X39" s="30">
        <v>14490</v>
      </c>
      <c r="Y39" s="32">
        <v>1400</v>
      </c>
      <c r="Z39" s="30">
        <v>14490</v>
      </c>
      <c r="AA39" s="33">
        <v>1400</v>
      </c>
      <c r="AB39" s="30">
        <v>14490</v>
      </c>
      <c r="AC39" s="27">
        <v>600</v>
      </c>
      <c r="AD39" s="28">
        <f>+AC39*F39</f>
        <v>6210</v>
      </c>
    </row>
    <row r="40" spans="1:30" s="13" customFormat="1" ht="15" customHeight="1" x14ac:dyDescent="0.2">
      <c r="A40" s="16"/>
      <c r="B40" s="23" t="s">
        <v>66</v>
      </c>
      <c r="C40" s="24">
        <v>480</v>
      </c>
      <c r="D40" s="24" t="s">
        <v>36</v>
      </c>
      <c r="E40" s="25">
        <f t="shared" si="3"/>
        <v>9120</v>
      </c>
      <c r="F40" s="29">
        <v>19</v>
      </c>
      <c r="G40" s="27">
        <f t="shared" si="5"/>
        <v>40</v>
      </c>
      <c r="H40" s="28">
        <f t="shared" si="4"/>
        <v>760</v>
      </c>
      <c r="I40" s="27">
        <v>40</v>
      </c>
      <c r="J40" s="30">
        <v>760</v>
      </c>
      <c r="K40" s="27">
        <v>40</v>
      </c>
      <c r="L40" s="30">
        <v>760</v>
      </c>
      <c r="M40" s="27">
        <v>40</v>
      </c>
      <c r="N40" s="31">
        <v>760</v>
      </c>
      <c r="O40" s="32">
        <v>40</v>
      </c>
      <c r="P40" s="30">
        <v>760</v>
      </c>
      <c r="Q40" s="27">
        <v>40</v>
      </c>
      <c r="R40" s="30">
        <v>760</v>
      </c>
      <c r="S40" s="27">
        <v>40</v>
      </c>
      <c r="T40" s="30">
        <v>760</v>
      </c>
      <c r="U40" s="32">
        <v>40</v>
      </c>
      <c r="V40" s="30">
        <v>760</v>
      </c>
      <c r="W40" s="32">
        <v>40</v>
      </c>
      <c r="X40" s="30">
        <v>760</v>
      </c>
      <c r="Y40" s="32">
        <v>40</v>
      </c>
      <c r="Z40" s="30">
        <v>760</v>
      </c>
      <c r="AA40" s="33">
        <v>40</v>
      </c>
      <c r="AB40" s="30">
        <v>760</v>
      </c>
      <c r="AC40" s="27">
        <v>40</v>
      </c>
      <c r="AD40" s="28">
        <v>760</v>
      </c>
    </row>
    <row r="41" spans="1:30" s="13" customFormat="1" ht="15" customHeight="1" x14ac:dyDescent="0.2">
      <c r="A41" s="16"/>
      <c r="B41" s="23" t="s">
        <v>67</v>
      </c>
      <c r="C41" s="24">
        <v>320</v>
      </c>
      <c r="D41" s="24" t="s">
        <v>36</v>
      </c>
      <c r="E41" s="25">
        <f t="shared" si="3"/>
        <v>1408</v>
      </c>
      <c r="F41" s="29">
        <v>4.4000000000000004</v>
      </c>
      <c r="G41" s="27">
        <v>27</v>
      </c>
      <c r="H41" s="28">
        <f t="shared" si="4"/>
        <v>118.80000000000001</v>
      </c>
      <c r="I41" s="27">
        <v>27</v>
      </c>
      <c r="J41" s="30">
        <v>118.80000000000001</v>
      </c>
      <c r="K41" s="27">
        <v>27</v>
      </c>
      <c r="L41" s="30">
        <v>118.80000000000001</v>
      </c>
      <c r="M41" s="27">
        <v>27</v>
      </c>
      <c r="N41" s="31">
        <v>118.80000000000001</v>
      </c>
      <c r="O41" s="32">
        <v>27</v>
      </c>
      <c r="P41" s="30">
        <v>118.80000000000001</v>
      </c>
      <c r="Q41" s="27">
        <v>27</v>
      </c>
      <c r="R41" s="30">
        <v>118.80000000000001</v>
      </c>
      <c r="S41" s="27">
        <v>27</v>
      </c>
      <c r="T41" s="30">
        <v>118.80000000000001</v>
      </c>
      <c r="U41" s="32">
        <v>27</v>
      </c>
      <c r="V41" s="30">
        <v>118.80000000000001</v>
      </c>
      <c r="W41" s="32">
        <v>27</v>
      </c>
      <c r="X41" s="30">
        <v>118.80000000000001</v>
      </c>
      <c r="Y41" s="32">
        <v>27</v>
      </c>
      <c r="Z41" s="30">
        <v>118.80000000000001</v>
      </c>
      <c r="AA41" s="33">
        <v>27</v>
      </c>
      <c r="AB41" s="30">
        <v>118.80000000000001</v>
      </c>
      <c r="AC41" s="27">
        <v>23</v>
      </c>
      <c r="AD41" s="28">
        <f>+AC41*F41</f>
        <v>101.2</v>
      </c>
    </row>
    <row r="42" spans="1:30" s="13" customFormat="1" ht="15" customHeight="1" x14ac:dyDescent="0.2">
      <c r="A42" s="16"/>
      <c r="B42" s="23" t="s">
        <v>68</v>
      </c>
      <c r="C42" s="24">
        <v>200</v>
      </c>
      <c r="D42" s="24" t="s">
        <v>36</v>
      </c>
      <c r="E42" s="25">
        <f t="shared" si="3"/>
        <v>1778</v>
      </c>
      <c r="F42" s="29">
        <v>8.89</v>
      </c>
      <c r="G42" s="27">
        <v>17</v>
      </c>
      <c r="H42" s="28">
        <f t="shared" si="4"/>
        <v>151.13</v>
      </c>
      <c r="I42" s="27">
        <v>17</v>
      </c>
      <c r="J42" s="30">
        <v>151.13</v>
      </c>
      <c r="K42" s="27">
        <v>17</v>
      </c>
      <c r="L42" s="30">
        <v>151.13</v>
      </c>
      <c r="M42" s="27">
        <v>17</v>
      </c>
      <c r="N42" s="31">
        <v>151.13</v>
      </c>
      <c r="O42" s="32">
        <v>17</v>
      </c>
      <c r="P42" s="30">
        <v>151.13</v>
      </c>
      <c r="Q42" s="27">
        <v>17</v>
      </c>
      <c r="R42" s="30">
        <v>151.13</v>
      </c>
      <c r="S42" s="27">
        <v>17</v>
      </c>
      <c r="T42" s="30">
        <v>151.13</v>
      </c>
      <c r="U42" s="32">
        <v>17</v>
      </c>
      <c r="V42" s="30">
        <v>151.13</v>
      </c>
      <c r="W42" s="32">
        <v>17</v>
      </c>
      <c r="X42" s="30">
        <v>151.13</v>
      </c>
      <c r="Y42" s="32">
        <v>17</v>
      </c>
      <c r="Z42" s="30">
        <v>151.13</v>
      </c>
      <c r="AA42" s="33">
        <v>17</v>
      </c>
      <c r="AB42" s="30">
        <v>151.13</v>
      </c>
      <c r="AC42" s="27">
        <v>13</v>
      </c>
      <c r="AD42" s="28">
        <f>+AC42*F42</f>
        <v>115.57000000000001</v>
      </c>
    </row>
    <row r="43" spans="1:30" s="13" customFormat="1" ht="15" customHeight="1" x14ac:dyDescent="0.2">
      <c r="A43" s="16"/>
      <c r="B43" s="23" t="s">
        <v>69</v>
      </c>
      <c r="C43" s="24">
        <v>50</v>
      </c>
      <c r="D43" s="24" t="s">
        <v>36</v>
      </c>
      <c r="E43" s="25">
        <f t="shared" si="3"/>
        <v>11622</v>
      </c>
      <c r="F43" s="29">
        <v>232.44</v>
      </c>
      <c r="G43" s="27">
        <v>4</v>
      </c>
      <c r="H43" s="28">
        <f t="shared" si="4"/>
        <v>929.76</v>
      </c>
      <c r="I43" s="27">
        <v>4</v>
      </c>
      <c r="J43" s="30">
        <v>929.76</v>
      </c>
      <c r="K43" s="27">
        <v>4</v>
      </c>
      <c r="L43" s="30">
        <v>929.76</v>
      </c>
      <c r="M43" s="27">
        <v>4</v>
      </c>
      <c r="N43" s="31">
        <v>929.76</v>
      </c>
      <c r="O43" s="32">
        <v>4</v>
      </c>
      <c r="P43" s="30">
        <v>929.76</v>
      </c>
      <c r="Q43" s="27">
        <v>4</v>
      </c>
      <c r="R43" s="30">
        <v>929.76</v>
      </c>
      <c r="S43" s="27">
        <v>4</v>
      </c>
      <c r="T43" s="30">
        <v>929.76</v>
      </c>
      <c r="U43" s="32">
        <v>4</v>
      </c>
      <c r="V43" s="30">
        <v>929.76</v>
      </c>
      <c r="W43" s="32">
        <v>4</v>
      </c>
      <c r="X43" s="30">
        <v>929.76</v>
      </c>
      <c r="Y43" s="32">
        <v>4</v>
      </c>
      <c r="Z43" s="30">
        <v>929.76</v>
      </c>
      <c r="AA43" s="33">
        <v>5</v>
      </c>
      <c r="AB43" s="30">
        <f>+AA43*F43</f>
        <v>1162.2</v>
      </c>
      <c r="AC43" s="27">
        <v>5</v>
      </c>
      <c r="AD43" s="28">
        <v>1162.2</v>
      </c>
    </row>
    <row r="44" spans="1:30" s="13" customFormat="1" ht="15" customHeight="1" x14ac:dyDescent="0.2">
      <c r="A44" s="16"/>
      <c r="B44" s="23" t="s">
        <v>70</v>
      </c>
      <c r="C44" s="24">
        <v>1200</v>
      </c>
      <c r="D44" s="24" t="s">
        <v>36</v>
      </c>
      <c r="E44" s="25">
        <f t="shared" si="3"/>
        <v>16704</v>
      </c>
      <c r="F44" s="29">
        <v>13.92</v>
      </c>
      <c r="G44" s="27">
        <f t="shared" si="5"/>
        <v>100</v>
      </c>
      <c r="H44" s="28">
        <f t="shared" si="4"/>
        <v>1392</v>
      </c>
      <c r="I44" s="27">
        <v>100</v>
      </c>
      <c r="J44" s="30">
        <v>1392</v>
      </c>
      <c r="K44" s="27">
        <v>100</v>
      </c>
      <c r="L44" s="30">
        <v>1392</v>
      </c>
      <c r="M44" s="27">
        <v>100</v>
      </c>
      <c r="N44" s="31">
        <v>1392</v>
      </c>
      <c r="O44" s="32">
        <v>100</v>
      </c>
      <c r="P44" s="30">
        <v>1392</v>
      </c>
      <c r="Q44" s="27">
        <v>100</v>
      </c>
      <c r="R44" s="30">
        <v>1392</v>
      </c>
      <c r="S44" s="27">
        <v>100</v>
      </c>
      <c r="T44" s="30">
        <v>1392</v>
      </c>
      <c r="U44" s="32">
        <v>100</v>
      </c>
      <c r="V44" s="30">
        <v>1392</v>
      </c>
      <c r="W44" s="32">
        <v>100</v>
      </c>
      <c r="X44" s="30">
        <v>1392</v>
      </c>
      <c r="Y44" s="32">
        <v>100</v>
      </c>
      <c r="Z44" s="30">
        <v>1392</v>
      </c>
      <c r="AA44" s="33">
        <v>100</v>
      </c>
      <c r="AB44" s="30">
        <v>1392</v>
      </c>
      <c r="AC44" s="27">
        <v>100</v>
      </c>
      <c r="AD44" s="28">
        <v>1392</v>
      </c>
    </row>
    <row r="45" spans="1:30" s="13" customFormat="1" ht="15" customHeight="1" x14ac:dyDescent="0.2">
      <c r="A45" s="16"/>
      <c r="B45" s="23" t="s">
        <v>71</v>
      </c>
      <c r="C45" s="24">
        <v>800</v>
      </c>
      <c r="D45" s="24" t="s">
        <v>72</v>
      </c>
      <c r="E45" s="25">
        <f t="shared" si="3"/>
        <v>18560</v>
      </c>
      <c r="F45" s="29">
        <v>23.2</v>
      </c>
      <c r="G45" s="27">
        <v>67</v>
      </c>
      <c r="H45" s="28">
        <f t="shared" si="4"/>
        <v>1554.3999999999999</v>
      </c>
      <c r="I45" s="27">
        <v>67</v>
      </c>
      <c r="J45" s="30">
        <v>1554.3999999999999</v>
      </c>
      <c r="K45" s="27">
        <v>67</v>
      </c>
      <c r="L45" s="30">
        <v>1554.3999999999999</v>
      </c>
      <c r="M45" s="27">
        <v>67</v>
      </c>
      <c r="N45" s="31">
        <v>1554.3999999999999</v>
      </c>
      <c r="O45" s="32">
        <v>67</v>
      </c>
      <c r="P45" s="30">
        <v>1554.3999999999999</v>
      </c>
      <c r="Q45" s="27">
        <v>67</v>
      </c>
      <c r="R45" s="30">
        <v>1554.3999999999999</v>
      </c>
      <c r="S45" s="27">
        <v>67</v>
      </c>
      <c r="T45" s="30">
        <v>1554.3999999999999</v>
      </c>
      <c r="U45" s="32">
        <v>67</v>
      </c>
      <c r="V45" s="30">
        <v>1554.3999999999999</v>
      </c>
      <c r="W45" s="32">
        <v>67</v>
      </c>
      <c r="X45" s="30">
        <v>1554.3999999999999</v>
      </c>
      <c r="Y45" s="32">
        <v>67</v>
      </c>
      <c r="Z45" s="30">
        <v>1554.3999999999999</v>
      </c>
      <c r="AA45" s="33">
        <v>67</v>
      </c>
      <c r="AB45" s="30">
        <v>1554.3999999999999</v>
      </c>
      <c r="AC45" s="27">
        <v>63</v>
      </c>
      <c r="AD45" s="28">
        <f t="shared" ref="AD45:AD57" si="16">+AC45*F45</f>
        <v>1461.6</v>
      </c>
    </row>
    <row r="46" spans="1:30" s="13" customFormat="1" ht="15" customHeight="1" x14ac:dyDescent="0.2">
      <c r="A46" s="16"/>
      <c r="B46" s="23" t="s">
        <v>73</v>
      </c>
      <c r="C46" s="24">
        <v>400</v>
      </c>
      <c r="D46" s="24" t="s">
        <v>36</v>
      </c>
      <c r="E46" s="25">
        <f t="shared" si="3"/>
        <v>11600</v>
      </c>
      <c r="F46" s="29">
        <v>29</v>
      </c>
      <c r="G46" s="27">
        <v>33</v>
      </c>
      <c r="H46" s="28">
        <f t="shared" si="4"/>
        <v>957</v>
      </c>
      <c r="I46" s="27">
        <v>33</v>
      </c>
      <c r="J46" s="30">
        <v>957</v>
      </c>
      <c r="K46" s="27">
        <v>33</v>
      </c>
      <c r="L46" s="30">
        <v>957</v>
      </c>
      <c r="M46" s="27">
        <v>33</v>
      </c>
      <c r="N46" s="31">
        <v>957</v>
      </c>
      <c r="O46" s="32">
        <v>33</v>
      </c>
      <c r="P46" s="30">
        <v>957</v>
      </c>
      <c r="Q46" s="27">
        <v>33</v>
      </c>
      <c r="R46" s="30">
        <v>957</v>
      </c>
      <c r="S46" s="27">
        <v>33</v>
      </c>
      <c r="T46" s="30">
        <v>957</v>
      </c>
      <c r="U46" s="32">
        <v>33</v>
      </c>
      <c r="V46" s="30">
        <v>957</v>
      </c>
      <c r="W46" s="32">
        <v>33</v>
      </c>
      <c r="X46" s="30">
        <v>957</v>
      </c>
      <c r="Y46" s="32">
        <v>33</v>
      </c>
      <c r="Z46" s="30">
        <v>957</v>
      </c>
      <c r="AA46" s="33">
        <v>33</v>
      </c>
      <c r="AB46" s="30">
        <v>957</v>
      </c>
      <c r="AC46" s="27">
        <v>37</v>
      </c>
      <c r="AD46" s="28">
        <f t="shared" si="16"/>
        <v>1073</v>
      </c>
    </row>
    <row r="47" spans="1:30" s="13" customFormat="1" ht="15" customHeight="1" x14ac:dyDescent="0.2">
      <c r="A47" s="16"/>
      <c r="B47" s="23" t="s">
        <v>74</v>
      </c>
      <c r="C47" s="24">
        <v>400</v>
      </c>
      <c r="D47" s="24" t="s">
        <v>36</v>
      </c>
      <c r="E47" s="25">
        <f t="shared" si="3"/>
        <v>8023.9999999999991</v>
      </c>
      <c r="F47" s="29">
        <v>20.059999999999999</v>
      </c>
      <c r="G47" s="27">
        <v>33</v>
      </c>
      <c r="H47" s="28">
        <f t="shared" si="4"/>
        <v>661.9799999999999</v>
      </c>
      <c r="I47" s="27">
        <v>33</v>
      </c>
      <c r="J47" s="30">
        <v>661.9799999999999</v>
      </c>
      <c r="K47" s="27">
        <v>33</v>
      </c>
      <c r="L47" s="30">
        <v>661.9799999999999</v>
      </c>
      <c r="M47" s="27">
        <v>33</v>
      </c>
      <c r="N47" s="31">
        <v>661.9799999999999</v>
      </c>
      <c r="O47" s="32">
        <v>33</v>
      </c>
      <c r="P47" s="30">
        <v>661.9799999999999</v>
      </c>
      <c r="Q47" s="27">
        <v>33</v>
      </c>
      <c r="R47" s="30">
        <v>661.9799999999999</v>
      </c>
      <c r="S47" s="27">
        <v>33</v>
      </c>
      <c r="T47" s="30">
        <v>661.9799999999999</v>
      </c>
      <c r="U47" s="32">
        <v>33</v>
      </c>
      <c r="V47" s="30">
        <v>661.9799999999999</v>
      </c>
      <c r="W47" s="32">
        <v>33</v>
      </c>
      <c r="X47" s="30">
        <v>661.9799999999999</v>
      </c>
      <c r="Y47" s="32">
        <v>33</v>
      </c>
      <c r="Z47" s="30">
        <v>661.9799999999999</v>
      </c>
      <c r="AA47" s="33">
        <v>33</v>
      </c>
      <c r="AB47" s="30">
        <v>661.9799999999999</v>
      </c>
      <c r="AC47" s="27">
        <v>37</v>
      </c>
      <c r="AD47" s="28">
        <f t="shared" si="16"/>
        <v>742.21999999999991</v>
      </c>
    </row>
    <row r="48" spans="1:30" s="13" customFormat="1" ht="15" customHeight="1" x14ac:dyDescent="0.2">
      <c r="A48" s="16"/>
      <c r="B48" s="23" t="s">
        <v>75</v>
      </c>
      <c r="C48" s="24">
        <v>200</v>
      </c>
      <c r="D48" s="24" t="s">
        <v>36</v>
      </c>
      <c r="E48" s="25">
        <f t="shared" si="3"/>
        <v>2668</v>
      </c>
      <c r="F48" s="29">
        <v>13.34</v>
      </c>
      <c r="G48" s="27">
        <v>17</v>
      </c>
      <c r="H48" s="28">
        <f t="shared" si="4"/>
        <v>226.78</v>
      </c>
      <c r="I48" s="27">
        <v>17</v>
      </c>
      <c r="J48" s="30">
        <v>226.78</v>
      </c>
      <c r="K48" s="27">
        <v>17</v>
      </c>
      <c r="L48" s="30">
        <v>226.78</v>
      </c>
      <c r="M48" s="27">
        <v>17</v>
      </c>
      <c r="N48" s="31">
        <v>226.78</v>
      </c>
      <c r="O48" s="32">
        <v>17</v>
      </c>
      <c r="P48" s="30">
        <v>226.78</v>
      </c>
      <c r="Q48" s="27">
        <v>17</v>
      </c>
      <c r="R48" s="30">
        <v>226.78</v>
      </c>
      <c r="S48" s="27">
        <v>17</v>
      </c>
      <c r="T48" s="30">
        <v>226.78</v>
      </c>
      <c r="U48" s="32">
        <v>17</v>
      </c>
      <c r="V48" s="30">
        <v>226.78</v>
      </c>
      <c r="W48" s="32">
        <v>17</v>
      </c>
      <c r="X48" s="30">
        <v>226.78</v>
      </c>
      <c r="Y48" s="32">
        <v>17</v>
      </c>
      <c r="Z48" s="30">
        <v>226.78</v>
      </c>
      <c r="AA48" s="33">
        <v>17</v>
      </c>
      <c r="AB48" s="30">
        <v>226.78</v>
      </c>
      <c r="AC48" s="27">
        <v>13</v>
      </c>
      <c r="AD48" s="28">
        <f t="shared" si="16"/>
        <v>173.42</v>
      </c>
    </row>
    <row r="49" spans="1:30" s="13" customFormat="1" ht="15" customHeight="1" x14ac:dyDescent="0.2">
      <c r="A49" s="16"/>
      <c r="B49" s="23" t="s">
        <v>76</v>
      </c>
      <c r="C49" s="24">
        <v>800</v>
      </c>
      <c r="D49" s="24" t="s">
        <v>36</v>
      </c>
      <c r="E49" s="25">
        <f t="shared" si="3"/>
        <v>15288</v>
      </c>
      <c r="F49" s="29">
        <v>19.11</v>
      </c>
      <c r="G49" s="27">
        <v>67</v>
      </c>
      <c r="H49" s="28">
        <f t="shared" si="4"/>
        <v>1280.3699999999999</v>
      </c>
      <c r="I49" s="27">
        <v>67</v>
      </c>
      <c r="J49" s="30">
        <v>1280.3699999999999</v>
      </c>
      <c r="K49" s="27">
        <v>67</v>
      </c>
      <c r="L49" s="30">
        <v>1280.3699999999999</v>
      </c>
      <c r="M49" s="27">
        <v>67</v>
      </c>
      <c r="N49" s="31">
        <v>1280.3699999999999</v>
      </c>
      <c r="O49" s="32">
        <v>67</v>
      </c>
      <c r="P49" s="30">
        <v>1280.3699999999999</v>
      </c>
      <c r="Q49" s="27">
        <v>67</v>
      </c>
      <c r="R49" s="30">
        <v>1280.3699999999999</v>
      </c>
      <c r="S49" s="27">
        <v>67</v>
      </c>
      <c r="T49" s="30">
        <v>1280.3699999999999</v>
      </c>
      <c r="U49" s="32">
        <v>67</v>
      </c>
      <c r="V49" s="30">
        <v>1280.3699999999999</v>
      </c>
      <c r="W49" s="32">
        <v>67</v>
      </c>
      <c r="X49" s="30">
        <v>1280.3699999999999</v>
      </c>
      <c r="Y49" s="32">
        <v>67</v>
      </c>
      <c r="Z49" s="30">
        <v>1280.3699999999999</v>
      </c>
      <c r="AA49" s="33">
        <v>67</v>
      </c>
      <c r="AB49" s="30">
        <v>1280.3699999999999</v>
      </c>
      <c r="AC49" s="27">
        <v>63</v>
      </c>
      <c r="AD49" s="28">
        <f t="shared" si="16"/>
        <v>1203.93</v>
      </c>
    </row>
    <row r="50" spans="1:30" s="13" customFormat="1" ht="19.5" customHeight="1" x14ac:dyDescent="0.2">
      <c r="A50" s="16"/>
      <c r="B50" s="34" t="s">
        <v>77</v>
      </c>
      <c r="C50" s="24">
        <v>2000</v>
      </c>
      <c r="D50" s="24" t="s">
        <v>50</v>
      </c>
      <c r="E50" s="25">
        <f t="shared" si="3"/>
        <v>195540</v>
      </c>
      <c r="F50" s="29">
        <v>97.77</v>
      </c>
      <c r="G50" s="27">
        <v>167</v>
      </c>
      <c r="H50" s="28">
        <f t="shared" si="4"/>
        <v>16327.59</v>
      </c>
      <c r="I50" s="27">
        <v>167</v>
      </c>
      <c r="J50" s="30">
        <v>16327.59</v>
      </c>
      <c r="K50" s="27">
        <v>167</v>
      </c>
      <c r="L50" s="30">
        <v>16327.59</v>
      </c>
      <c r="M50" s="27">
        <v>167</v>
      </c>
      <c r="N50" s="31">
        <v>16327.59</v>
      </c>
      <c r="O50" s="32">
        <v>167</v>
      </c>
      <c r="P50" s="30">
        <v>16327.59</v>
      </c>
      <c r="Q50" s="27">
        <v>167</v>
      </c>
      <c r="R50" s="30">
        <v>16327.59</v>
      </c>
      <c r="S50" s="27">
        <v>167</v>
      </c>
      <c r="T50" s="30">
        <v>16327.59</v>
      </c>
      <c r="U50" s="32">
        <v>167</v>
      </c>
      <c r="V50" s="30">
        <v>16327.59</v>
      </c>
      <c r="W50" s="32">
        <v>167</v>
      </c>
      <c r="X50" s="30">
        <v>16327.59</v>
      </c>
      <c r="Y50" s="32">
        <v>167</v>
      </c>
      <c r="Z50" s="30">
        <v>16327.59</v>
      </c>
      <c r="AA50" s="33">
        <v>167</v>
      </c>
      <c r="AB50" s="30">
        <v>16327.59</v>
      </c>
      <c r="AC50" s="27">
        <v>163</v>
      </c>
      <c r="AD50" s="28">
        <f t="shared" si="16"/>
        <v>15936.51</v>
      </c>
    </row>
    <row r="51" spans="1:30" s="13" customFormat="1" ht="15" customHeight="1" x14ac:dyDescent="0.2">
      <c r="A51" s="16"/>
      <c r="B51" s="23" t="s">
        <v>78</v>
      </c>
      <c r="C51" s="24">
        <v>800</v>
      </c>
      <c r="D51" s="24" t="s">
        <v>50</v>
      </c>
      <c r="E51" s="25">
        <f t="shared" si="3"/>
        <v>68640</v>
      </c>
      <c r="F51" s="29">
        <v>85.8</v>
      </c>
      <c r="G51" s="27">
        <v>67</v>
      </c>
      <c r="H51" s="28">
        <f t="shared" si="4"/>
        <v>5748.5999999999995</v>
      </c>
      <c r="I51" s="27">
        <v>67</v>
      </c>
      <c r="J51" s="30">
        <v>5748.5999999999995</v>
      </c>
      <c r="K51" s="27">
        <v>67</v>
      </c>
      <c r="L51" s="30">
        <v>5748.5999999999995</v>
      </c>
      <c r="M51" s="27">
        <v>67</v>
      </c>
      <c r="N51" s="31">
        <v>5748.5999999999995</v>
      </c>
      <c r="O51" s="32">
        <v>67</v>
      </c>
      <c r="P51" s="30">
        <v>5748.5999999999995</v>
      </c>
      <c r="Q51" s="27">
        <v>67</v>
      </c>
      <c r="R51" s="30">
        <v>5748.5999999999995</v>
      </c>
      <c r="S51" s="27">
        <v>67</v>
      </c>
      <c r="T51" s="30">
        <v>5748.5999999999995</v>
      </c>
      <c r="U51" s="32">
        <v>67</v>
      </c>
      <c r="V51" s="30">
        <v>5748.5999999999995</v>
      </c>
      <c r="W51" s="32">
        <v>67</v>
      </c>
      <c r="X51" s="30">
        <v>5748.5999999999995</v>
      </c>
      <c r="Y51" s="32">
        <v>67</v>
      </c>
      <c r="Z51" s="30">
        <v>5748.5999999999995</v>
      </c>
      <c r="AA51" s="33">
        <v>67</v>
      </c>
      <c r="AB51" s="30">
        <v>5748.5999999999995</v>
      </c>
      <c r="AC51" s="27">
        <v>63</v>
      </c>
      <c r="AD51" s="28">
        <f t="shared" si="16"/>
        <v>5405.4</v>
      </c>
    </row>
    <row r="52" spans="1:30" s="13" customFormat="1" ht="15" customHeight="1" x14ac:dyDescent="0.2">
      <c r="A52" s="16"/>
      <c r="B52" s="23" t="s">
        <v>79</v>
      </c>
      <c r="C52" s="24">
        <v>800</v>
      </c>
      <c r="D52" s="24" t="s">
        <v>50</v>
      </c>
      <c r="E52" s="25">
        <f t="shared" si="3"/>
        <v>71200</v>
      </c>
      <c r="F52" s="29">
        <v>89</v>
      </c>
      <c r="G52" s="27">
        <v>67</v>
      </c>
      <c r="H52" s="28">
        <f t="shared" si="4"/>
        <v>5963</v>
      </c>
      <c r="I52" s="27">
        <v>67</v>
      </c>
      <c r="J52" s="30">
        <v>5963</v>
      </c>
      <c r="K52" s="27">
        <v>67</v>
      </c>
      <c r="L52" s="30">
        <v>5963</v>
      </c>
      <c r="M52" s="27">
        <v>67</v>
      </c>
      <c r="N52" s="31">
        <v>5963</v>
      </c>
      <c r="O52" s="32">
        <v>67</v>
      </c>
      <c r="P52" s="30">
        <v>5963</v>
      </c>
      <c r="Q52" s="27">
        <v>67</v>
      </c>
      <c r="R52" s="30">
        <v>5963</v>
      </c>
      <c r="S52" s="27">
        <v>67</v>
      </c>
      <c r="T52" s="30">
        <v>5963</v>
      </c>
      <c r="U52" s="32">
        <v>67</v>
      </c>
      <c r="V52" s="30">
        <v>5963</v>
      </c>
      <c r="W52" s="32">
        <v>67</v>
      </c>
      <c r="X52" s="30">
        <v>5963</v>
      </c>
      <c r="Y52" s="32">
        <v>67</v>
      </c>
      <c r="Z52" s="30">
        <v>5963</v>
      </c>
      <c r="AA52" s="33">
        <v>67</v>
      </c>
      <c r="AB52" s="30">
        <v>5963</v>
      </c>
      <c r="AC52" s="27">
        <v>63</v>
      </c>
      <c r="AD52" s="28">
        <f t="shared" si="16"/>
        <v>5607</v>
      </c>
    </row>
    <row r="53" spans="1:30" s="13" customFormat="1" ht="15" customHeight="1" x14ac:dyDescent="0.2">
      <c r="A53" s="16"/>
      <c r="B53" s="23" t="s">
        <v>80</v>
      </c>
      <c r="C53" s="24">
        <v>400</v>
      </c>
      <c r="D53" s="24" t="s">
        <v>50</v>
      </c>
      <c r="E53" s="25">
        <f t="shared" si="3"/>
        <v>42224</v>
      </c>
      <c r="F53" s="29">
        <v>105.56</v>
      </c>
      <c r="G53" s="27">
        <v>33</v>
      </c>
      <c r="H53" s="28">
        <f t="shared" si="4"/>
        <v>3483.48</v>
      </c>
      <c r="I53" s="27">
        <v>33</v>
      </c>
      <c r="J53" s="30">
        <v>3483.48</v>
      </c>
      <c r="K53" s="27">
        <v>33</v>
      </c>
      <c r="L53" s="30">
        <v>3483.48</v>
      </c>
      <c r="M53" s="27">
        <v>33</v>
      </c>
      <c r="N53" s="31">
        <v>3483.48</v>
      </c>
      <c r="O53" s="32">
        <v>33</v>
      </c>
      <c r="P53" s="30">
        <v>3483.48</v>
      </c>
      <c r="Q53" s="27">
        <v>33</v>
      </c>
      <c r="R53" s="30">
        <v>3483.48</v>
      </c>
      <c r="S53" s="27">
        <v>33</v>
      </c>
      <c r="T53" s="30">
        <v>3483.48</v>
      </c>
      <c r="U53" s="32">
        <v>33</v>
      </c>
      <c r="V53" s="30">
        <v>3483.48</v>
      </c>
      <c r="W53" s="32">
        <v>33</v>
      </c>
      <c r="X53" s="30">
        <v>3483.48</v>
      </c>
      <c r="Y53" s="32">
        <v>33</v>
      </c>
      <c r="Z53" s="30">
        <v>3483.48</v>
      </c>
      <c r="AA53" s="33">
        <v>33</v>
      </c>
      <c r="AB53" s="30">
        <v>3483.48</v>
      </c>
      <c r="AC53" s="27">
        <v>37</v>
      </c>
      <c r="AD53" s="28">
        <f t="shared" si="16"/>
        <v>3905.7200000000003</v>
      </c>
    </row>
    <row r="54" spans="1:30" s="13" customFormat="1" ht="15" customHeight="1" x14ac:dyDescent="0.2">
      <c r="A54" s="16"/>
      <c r="B54" s="23" t="s">
        <v>81</v>
      </c>
      <c r="C54" s="24">
        <v>400</v>
      </c>
      <c r="D54" s="24" t="s">
        <v>50</v>
      </c>
      <c r="E54" s="25">
        <f t="shared" si="3"/>
        <v>47792</v>
      </c>
      <c r="F54" s="29">
        <v>119.48</v>
      </c>
      <c r="G54" s="27">
        <v>33</v>
      </c>
      <c r="H54" s="28">
        <f t="shared" si="4"/>
        <v>3942.84</v>
      </c>
      <c r="I54" s="27">
        <v>33</v>
      </c>
      <c r="J54" s="30">
        <v>3942.84</v>
      </c>
      <c r="K54" s="27">
        <v>33</v>
      </c>
      <c r="L54" s="30">
        <v>3942.84</v>
      </c>
      <c r="M54" s="27">
        <v>33</v>
      </c>
      <c r="N54" s="31">
        <v>3942.84</v>
      </c>
      <c r="O54" s="32">
        <v>33</v>
      </c>
      <c r="P54" s="30">
        <v>3942.84</v>
      </c>
      <c r="Q54" s="27">
        <v>33</v>
      </c>
      <c r="R54" s="30">
        <v>3942.84</v>
      </c>
      <c r="S54" s="27">
        <v>33</v>
      </c>
      <c r="T54" s="30">
        <v>3942.84</v>
      </c>
      <c r="U54" s="32">
        <v>33</v>
      </c>
      <c r="V54" s="30">
        <v>3942.84</v>
      </c>
      <c r="W54" s="32">
        <v>33</v>
      </c>
      <c r="X54" s="30">
        <v>3942.84</v>
      </c>
      <c r="Y54" s="32">
        <v>33</v>
      </c>
      <c r="Z54" s="30">
        <v>3942.84</v>
      </c>
      <c r="AA54" s="33">
        <v>33</v>
      </c>
      <c r="AB54" s="30">
        <v>3942.84</v>
      </c>
      <c r="AC54" s="27">
        <v>37</v>
      </c>
      <c r="AD54" s="28">
        <f t="shared" si="16"/>
        <v>4420.76</v>
      </c>
    </row>
    <row r="55" spans="1:30" s="13" customFormat="1" ht="15" customHeight="1" x14ac:dyDescent="0.2">
      <c r="A55" s="16"/>
      <c r="B55" s="23" t="s">
        <v>82</v>
      </c>
      <c r="C55" s="24">
        <v>2000</v>
      </c>
      <c r="D55" s="24" t="s">
        <v>36</v>
      </c>
      <c r="E55" s="25">
        <f t="shared" si="3"/>
        <v>4180</v>
      </c>
      <c r="F55" s="29">
        <v>2.09</v>
      </c>
      <c r="G55" s="27">
        <v>167</v>
      </c>
      <c r="H55" s="28">
        <f t="shared" si="4"/>
        <v>349.03</v>
      </c>
      <c r="I55" s="27">
        <v>167</v>
      </c>
      <c r="J55" s="30">
        <v>349.03</v>
      </c>
      <c r="K55" s="27">
        <v>167</v>
      </c>
      <c r="L55" s="30">
        <v>349.03</v>
      </c>
      <c r="M55" s="27">
        <v>167</v>
      </c>
      <c r="N55" s="31">
        <v>349.03</v>
      </c>
      <c r="O55" s="32">
        <v>167</v>
      </c>
      <c r="P55" s="30">
        <v>349.03</v>
      </c>
      <c r="Q55" s="27">
        <v>167</v>
      </c>
      <c r="R55" s="30">
        <v>349.03</v>
      </c>
      <c r="S55" s="27">
        <v>167</v>
      </c>
      <c r="T55" s="30">
        <v>349.03</v>
      </c>
      <c r="U55" s="32">
        <v>167</v>
      </c>
      <c r="V55" s="30">
        <v>349.03</v>
      </c>
      <c r="W55" s="32">
        <v>167</v>
      </c>
      <c r="X55" s="30">
        <v>349.03</v>
      </c>
      <c r="Y55" s="32">
        <v>167</v>
      </c>
      <c r="Z55" s="30">
        <v>349.03</v>
      </c>
      <c r="AA55" s="33">
        <v>167</v>
      </c>
      <c r="AB55" s="30">
        <v>349.03</v>
      </c>
      <c r="AC55" s="27">
        <v>163</v>
      </c>
      <c r="AD55" s="28">
        <f t="shared" si="16"/>
        <v>340.66999999999996</v>
      </c>
    </row>
    <row r="56" spans="1:30" s="13" customFormat="1" ht="15" customHeight="1" x14ac:dyDescent="0.2">
      <c r="A56" s="16"/>
      <c r="B56" s="34" t="s">
        <v>83</v>
      </c>
      <c r="C56" s="24">
        <v>800</v>
      </c>
      <c r="D56" s="24" t="s">
        <v>36</v>
      </c>
      <c r="E56" s="25">
        <f t="shared" si="3"/>
        <v>11168</v>
      </c>
      <c r="F56" s="29">
        <v>13.96</v>
      </c>
      <c r="G56" s="27">
        <v>67</v>
      </c>
      <c r="H56" s="28">
        <f t="shared" si="4"/>
        <v>935.32</v>
      </c>
      <c r="I56" s="27">
        <v>67</v>
      </c>
      <c r="J56" s="30">
        <v>935.32</v>
      </c>
      <c r="K56" s="27">
        <v>67</v>
      </c>
      <c r="L56" s="30">
        <v>935.32</v>
      </c>
      <c r="M56" s="27">
        <v>67</v>
      </c>
      <c r="N56" s="31">
        <v>935.32</v>
      </c>
      <c r="O56" s="32">
        <v>67</v>
      </c>
      <c r="P56" s="30">
        <v>935.32</v>
      </c>
      <c r="Q56" s="27">
        <v>67</v>
      </c>
      <c r="R56" s="30">
        <v>935.32</v>
      </c>
      <c r="S56" s="27">
        <v>67</v>
      </c>
      <c r="T56" s="30">
        <v>935.32</v>
      </c>
      <c r="U56" s="32">
        <v>67</v>
      </c>
      <c r="V56" s="30">
        <v>935.32</v>
      </c>
      <c r="W56" s="32">
        <v>67</v>
      </c>
      <c r="X56" s="30">
        <v>935.32</v>
      </c>
      <c r="Y56" s="32">
        <v>67</v>
      </c>
      <c r="Z56" s="30">
        <v>935.32</v>
      </c>
      <c r="AA56" s="33">
        <v>67</v>
      </c>
      <c r="AB56" s="30">
        <v>935.32</v>
      </c>
      <c r="AC56" s="27">
        <v>63</v>
      </c>
      <c r="AD56" s="28">
        <f t="shared" si="16"/>
        <v>879.48</v>
      </c>
    </row>
    <row r="57" spans="1:30" s="13" customFormat="1" ht="15" customHeight="1" x14ac:dyDescent="0.2">
      <c r="A57" s="16"/>
      <c r="B57" s="23" t="s">
        <v>84</v>
      </c>
      <c r="C57" s="24">
        <v>200</v>
      </c>
      <c r="D57" s="24" t="s">
        <v>36</v>
      </c>
      <c r="E57" s="25">
        <f t="shared" si="3"/>
        <v>1623.9999999999998</v>
      </c>
      <c r="F57" s="29">
        <v>8.1199999999999992</v>
      </c>
      <c r="G57" s="27">
        <v>17</v>
      </c>
      <c r="H57" s="28">
        <f t="shared" si="4"/>
        <v>138.04</v>
      </c>
      <c r="I57" s="27">
        <v>17</v>
      </c>
      <c r="J57" s="30">
        <v>138.04</v>
      </c>
      <c r="K57" s="27">
        <v>17</v>
      </c>
      <c r="L57" s="30">
        <v>138.04</v>
      </c>
      <c r="M57" s="27">
        <v>17</v>
      </c>
      <c r="N57" s="31">
        <v>138.04</v>
      </c>
      <c r="O57" s="32">
        <v>17</v>
      </c>
      <c r="P57" s="30">
        <v>138.04</v>
      </c>
      <c r="Q57" s="27">
        <v>17</v>
      </c>
      <c r="R57" s="30">
        <v>138.04</v>
      </c>
      <c r="S57" s="27">
        <v>17</v>
      </c>
      <c r="T57" s="30">
        <v>138.04</v>
      </c>
      <c r="U57" s="32">
        <v>17</v>
      </c>
      <c r="V57" s="30">
        <v>138.04</v>
      </c>
      <c r="W57" s="32">
        <v>17</v>
      </c>
      <c r="X57" s="30">
        <v>138.04</v>
      </c>
      <c r="Y57" s="32">
        <v>17</v>
      </c>
      <c r="Z57" s="30">
        <v>138.04</v>
      </c>
      <c r="AA57" s="33">
        <v>17</v>
      </c>
      <c r="AB57" s="30">
        <v>138.04</v>
      </c>
      <c r="AC57" s="27">
        <v>13</v>
      </c>
      <c r="AD57" s="28">
        <f t="shared" si="16"/>
        <v>105.55999999999999</v>
      </c>
    </row>
    <row r="58" spans="1:30" s="13" customFormat="1" ht="15" customHeight="1" x14ac:dyDescent="0.2">
      <c r="A58" s="16"/>
      <c r="B58" s="23" t="s">
        <v>85</v>
      </c>
      <c r="C58" s="24">
        <v>120</v>
      </c>
      <c r="D58" s="24" t="s">
        <v>50</v>
      </c>
      <c r="E58" s="25">
        <f t="shared" si="3"/>
        <v>6333.6</v>
      </c>
      <c r="F58" s="29">
        <v>52.78</v>
      </c>
      <c r="G58" s="27">
        <f t="shared" si="5"/>
        <v>10</v>
      </c>
      <c r="H58" s="28">
        <f t="shared" si="4"/>
        <v>527.79999999999995</v>
      </c>
      <c r="I58" s="27">
        <v>10</v>
      </c>
      <c r="J58" s="30">
        <v>527.79999999999995</v>
      </c>
      <c r="K58" s="27">
        <v>10</v>
      </c>
      <c r="L58" s="30">
        <v>527.79999999999995</v>
      </c>
      <c r="M58" s="27">
        <v>10</v>
      </c>
      <c r="N58" s="31">
        <v>527.79999999999995</v>
      </c>
      <c r="O58" s="32">
        <v>10</v>
      </c>
      <c r="P58" s="30">
        <v>527.79999999999995</v>
      </c>
      <c r="Q58" s="27">
        <v>10</v>
      </c>
      <c r="R58" s="30">
        <v>527.79999999999995</v>
      </c>
      <c r="S58" s="27">
        <v>10</v>
      </c>
      <c r="T58" s="30">
        <v>527.79999999999995</v>
      </c>
      <c r="U58" s="32">
        <v>10</v>
      </c>
      <c r="V58" s="30">
        <v>527.79999999999995</v>
      </c>
      <c r="W58" s="32">
        <v>10</v>
      </c>
      <c r="X58" s="30">
        <v>527.79999999999995</v>
      </c>
      <c r="Y58" s="32">
        <v>10</v>
      </c>
      <c r="Z58" s="30">
        <v>527.79999999999995</v>
      </c>
      <c r="AA58" s="33">
        <v>10</v>
      </c>
      <c r="AB58" s="30">
        <v>527.79999999999995</v>
      </c>
      <c r="AC58" s="27">
        <v>10</v>
      </c>
      <c r="AD58" s="28">
        <v>527.79999999999995</v>
      </c>
    </row>
    <row r="59" spans="1:30" s="13" customFormat="1" ht="15" customHeight="1" x14ac:dyDescent="0.2">
      <c r="A59" s="16"/>
      <c r="B59" s="23" t="s">
        <v>86</v>
      </c>
      <c r="C59" s="24">
        <v>2880</v>
      </c>
      <c r="D59" s="24" t="s">
        <v>36</v>
      </c>
      <c r="E59" s="25">
        <f t="shared" si="3"/>
        <v>30528</v>
      </c>
      <c r="F59" s="29">
        <v>10.6</v>
      </c>
      <c r="G59" s="27">
        <v>240</v>
      </c>
      <c r="H59" s="28">
        <f t="shared" si="4"/>
        <v>2544</v>
      </c>
      <c r="I59" s="27">
        <v>240</v>
      </c>
      <c r="J59" s="30">
        <v>2544</v>
      </c>
      <c r="K59" s="27">
        <v>240</v>
      </c>
      <c r="L59" s="30">
        <v>2544</v>
      </c>
      <c r="M59" s="27">
        <v>240</v>
      </c>
      <c r="N59" s="31">
        <v>2544</v>
      </c>
      <c r="O59" s="32">
        <v>240</v>
      </c>
      <c r="P59" s="30">
        <v>2544</v>
      </c>
      <c r="Q59" s="27">
        <v>240</v>
      </c>
      <c r="R59" s="30">
        <v>2544</v>
      </c>
      <c r="S59" s="27">
        <v>240</v>
      </c>
      <c r="T59" s="30">
        <v>2544</v>
      </c>
      <c r="U59" s="32">
        <v>240</v>
      </c>
      <c r="V59" s="30">
        <v>2544</v>
      </c>
      <c r="W59" s="32">
        <v>240</v>
      </c>
      <c r="X59" s="30">
        <v>2544</v>
      </c>
      <c r="Y59" s="32">
        <v>240</v>
      </c>
      <c r="Z59" s="30">
        <v>2544</v>
      </c>
      <c r="AA59" s="33">
        <v>240</v>
      </c>
      <c r="AB59" s="30">
        <v>2544</v>
      </c>
      <c r="AC59" s="27">
        <v>240</v>
      </c>
      <c r="AD59" s="28">
        <v>2544</v>
      </c>
    </row>
    <row r="60" spans="1:30" s="13" customFormat="1" ht="15" customHeight="1" x14ac:dyDescent="0.2">
      <c r="A60" s="16"/>
      <c r="B60" s="23" t="s">
        <v>87</v>
      </c>
      <c r="C60" s="24">
        <v>48</v>
      </c>
      <c r="D60" s="24" t="s">
        <v>36</v>
      </c>
      <c r="E60" s="25">
        <f t="shared" si="3"/>
        <v>20968.800000000003</v>
      </c>
      <c r="F60" s="29">
        <v>436.85</v>
      </c>
      <c r="G60" s="27">
        <f t="shared" si="5"/>
        <v>4</v>
      </c>
      <c r="H60" s="28">
        <f t="shared" si="4"/>
        <v>1747.4</v>
      </c>
      <c r="I60" s="27">
        <v>4</v>
      </c>
      <c r="J60" s="30">
        <v>1747.4</v>
      </c>
      <c r="K60" s="27">
        <v>4</v>
      </c>
      <c r="L60" s="30">
        <v>1747.4</v>
      </c>
      <c r="M60" s="27">
        <v>4</v>
      </c>
      <c r="N60" s="31">
        <v>1747.4</v>
      </c>
      <c r="O60" s="32">
        <v>4</v>
      </c>
      <c r="P60" s="30">
        <v>1747.4</v>
      </c>
      <c r="Q60" s="27">
        <v>4</v>
      </c>
      <c r="R60" s="30">
        <v>1747.4</v>
      </c>
      <c r="S60" s="27">
        <v>4</v>
      </c>
      <c r="T60" s="30">
        <v>1747.4</v>
      </c>
      <c r="U60" s="32">
        <v>4</v>
      </c>
      <c r="V60" s="30">
        <v>1747.4</v>
      </c>
      <c r="W60" s="32">
        <v>4</v>
      </c>
      <c r="X60" s="30">
        <v>1747.4</v>
      </c>
      <c r="Y60" s="32">
        <v>4</v>
      </c>
      <c r="Z60" s="30">
        <v>1747.4</v>
      </c>
      <c r="AA60" s="33">
        <v>4</v>
      </c>
      <c r="AB60" s="30">
        <v>1747.4</v>
      </c>
      <c r="AC60" s="27">
        <v>4</v>
      </c>
      <c r="AD60" s="28">
        <v>1747.4</v>
      </c>
    </row>
    <row r="61" spans="1:30" s="13" customFormat="1" ht="15.75" customHeight="1" x14ac:dyDescent="0.2">
      <c r="A61" s="16"/>
      <c r="B61" s="34" t="s">
        <v>88</v>
      </c>
      <c r="C61" s="24">
        <v>200</v>
      </c>
      <c r="D61" s="24" t="s">
        <v>50</v>
      </c>
      <c r="E61" s="25">
        <f t="shared" si="3"/>
        <v>26216.000000000004</v>
      </c>
      <c r="F61" s="29">
        <v>131.08000000000001</v>
      </c>
      <c r="G61" s="27">
        <v>17</v>
      </c>
      <c r="H61" s="28">
        <f t="shared" si="4"/>
        <v>2228.36</v>
      </c>
      <c r="I61" s="27">
        <v>17</v>
      </c>
      <c r="J61" s="30">
        <v>2228.36</v>
      </c>
      <c r="K61" s="27">
        <v>17</v>
      </c>
      <c r="L61" s="30">
        <v>2228.36</v>
      </c>
      <c r="M61" s="27">
        <v>17</v>
      </c>
      <c r="N61" s="31">
        <v>2228.36</v>
      </c>
      <c r="O61" s="32">
        <v>17</v>
      </c>
      <c r="P61" s="30">
        <v>2228.36</v>
      </c>
      <c r="Q61" s="27">
        <v>17</v>
      </c>
      <c r="R61" s="30">
        <v>2228.36</v>
      </c>
      <c r="S61" s="27">
        <v>17</v>
      </c>
      <c r="T61" s="30">
        <v>2228.36</v>
      </c>
      <c r="U61" s="32">
        <v>17</v>
      </c>
      <c r="V61" s="30">
        <v>2228.36</v>
      </c>
      <c r="W61" s="32">
        <v>17</v>
      </c>
      <c r="X61" s="30">
        <v>2228.36</v>
      </c>
      <c r="Y61" s="32">
        <v>17</v>
      </c>
      <c r="Z61" s="30">
        <v>2228.36</v>
      </c>
      <c r="AA61" s="33">
        <v>17</v>
      </c>
      <c r="AB61" s="30">
        <v>2228.36</v>
      </c>
      <c r="AC61" s="27">
        <v>13</v>
      </c>
      <c r="AD61" s="28">
        <f>+AC61*F61</f>
        <v>1704.0400000000002</v>
      </c>
    </row>
    <row r="62" spans="1:30" s="13" customFormat="1" ht="15" customHeight="1" x14ac:dyDescent="0.2">
      <c r="A62" s="16"/>
      <c r="B62" s="23" t="s">
        <v>89</v>
      </c>
      <c r="C62" s="24">
        <v>400</v>
      </c>
      <c r="D62" s="24" t="s">
        <v>36</v>
      </c>
      <c r="E62" s="25">
        <f t="shared" si="3"/>
        <v>6312</v>
      </c>
      <c r="F62" s="29">
        <v>15.78</v>
      </c>
      <c r="G62" s="27">
        <v>33</v>
      </c>
      <c r="H62" s="28">
        <f t="shared" si="4"/>
        <v>520.74</v>
      </c>
      <c r="I62" s="27">
        <v>33</v>
      </c>
      <c r="J62" s="30">
        <v>520.74</v>
      </c>
      <c r="K62" s="27">
        <v>33</v>
      </c>
      <c r="L62" s="30">
        <v>520.74</v>
      </c>
      <c r="M62" s="27">
        <v>33</v>
      </c>
      <c r="N62" s="31">
        <v>520.74</v>
      </c>
      <c r="O62" s="32">
        <v>33</v>
      </c>
      <c r="P62" s="30">
        <v>520.74</v>
      </c>
      <c r="Q62" s="27">
        <v>33</v>
      </c>
      <c r="R62" s="30">
        <v>520.74</v>
      </c>
      <c r="S62" s="27">
        <v>33</v>
      </c>
      <c r="T62" s="30">
        <v>520.74</v>
      </c>
      <c r="U62" s="32">
        <v>33</v>
      </c>
      <c r="V62" s="30">
        <v>520.74</v>
      </c>
      <c r="W62" s="32">
        <v>33</v>
      </c>
      <c r="X62" s="30">
        <v>520.74</v>
      </c>
      <c r="Y62" s="32">
        <v>33</v>
      </c>
      <c r="Z62" s="30">
        <v>520.74</v>
      </c>
      <c r="AA62" s="33">
        <v>33</v>
      </c>
      <c r="AB62" s="30">
        <v>520.74</v>
      </c>
      <c r="AC62" s="27">
        <v>37</v>
      </c>
      <c r="AD62" s="28">
        <f>+AC62*F62</f>
        <v>583.86</v>
      </c>
    </row>
    <row r="63" spans="1:30" s="13" customFormat="1" ht="15" customHeight="1" x14ac:dyDescent="0.2">
      <c r="A63" s="16"/>
      <c r="B63" s="23" t="s">
        <v>90</v>
      </c>
      <c r="C63" s="24">
        <v>50</v>
      </c>
      <c r="D63" s="24" t="s">
        <v>36</v>
      </c>
      <c r="E63" s="25">
        <f t="shared" si="3"/>
        <v>2103</v>
      </c>
      <c r="F63" s="29">
        <v>42.06</v>
      </c>
      <c r="G63" s="27">
        <v>4</v>
      </c>
      <c r="H63" s="28">
        <f t="shared" si="4"/>
        <v>168.24</v>
      </c>
      <c r="I63" s="27">
        <v>4</v>
      </c>
      <c r="J63" s="30">
        <v>168.24</v>
      </c>
      <c r="K63" s="27">
        <v>4</v>
      </c>
      <c r="L63" s="30">
        <v>168.24</v>
      </c>
      <c r="M63" s="27">
        <v>4</v>
      </c>
      <c r="N63" s="31">
        <v>168.24</v>
      </c>
      <c r="O63" s="32">
        <v>4</v>
      </c>
      <c r="P63" s="30">
        <v>168.24</v>
      </c>
      <c r="Q63" s="27">
        <v>4</v>
      </c>
      <c r="R63" s="30">
        <v>168.24</v>
      </c>
      <c r="S63" s="27">
        <v>4</v>
      </c>
      <c r="T63" s="30">
        <v>168.24</v>
      </c>
      <c r="U63" s="32">
        <v>4</v>
      </c>
      <c r="V63" s="30">
        <v>168.24</v>
      </c>
      <c r="W63" s="32">
        <v>4</v>
      </c>
      <c r="X63" s="30">
        <v>168.24</v>
      </c>
      <c r="Y63" s="32">
        <v>4</v>
      </c>
      <c r="Z63" s="30">
        <v>168.24</v>
      </c>
      <c r="AA63" s="33">
        <v>5</v>
      </c>
      <c r="AB63" s="30">
        <f>+AA63*F63</f>
        <v>210.3</v>
      </c>
      <c r="AC63" s="27">
        <v>5</v>
      </c>
      <c r="AD63" s="28">
        <v>210.3</v>
      </c>
    </row>
    <row r="64" spans="1:30" s="13" customFormat="1" ht="37.5" customHeight="1" x14ac:dyDescent="0.2">
      <c r="A64" s="16">
        <v>214</v>
      </c>
      <c r="B64" s="35" t="s">
        <v>91</v>
      </c>
      <c r="C64" s="17"/>
      <c r="D64" s="17"/>
      <c r="E64" s="18">
        <f>SUM(E65:E85)</f>
        <v>1233270</v>
      </c>
      <c r="F64" s="18">
        <f t="shared" ref="F64" si="17">SUM(F65:F85)</f>
        <v>20667.8</v>
      </c>
      <c r="G64" s="25"/>
      <c r="H64" s="19">
        <f t="shared" ref="H64" si="18">SUM(H65:H85)</f>
        <v>110315.6</v>
      </c>
      <c r="I64" s="18"/>
      <c r="J64" s="19">
        <f t="shared" ref="J64" si="19">SUM(J65:J85)</f>
        <v>109939.6</v>
      </c>
      <c r="K64" s="18"/>
      <c r="L64" s="19">
        <f t="shared" ref="L64" si="20">SUM(L65:L85)</f>
        <v>109939.6</v>
      </c>
      <c r="M64" s="18"/>
      <c r="N64" s="19">
        <f t="shared" ref="N64" si="21">SUM(N65:N85)</f>
        <v>110315.6</v>
      </c>
      <c r="O64" s="18"/>
      <c r="P64" s="19">
        <f t="shared" ref="P64" si="22">SUM(P65:P85)</f>
        <v>109939.6</v>
      </c>
      <c r="Q64" s="18"/>
      <c r="R64" s="19">
        <f t="shared" ref="R64" si="23">SUM(R65:R85)</f>
        <v>110315.6</v>
      </c>
      <c r="S64" s="18"/>
      <c r="T64" s="19">
        <f t="shared" ref="T64" si="24">SUM(T65:T85)</f>
        <v>109939.6</v>
      </c>
      <c r="U64" s="18"/>
      <c r="V64" s="19">
        <f t="shared" ref="V64" si="25">SUM(V65:V85)</f>
        <v>109939.6</v>
      </c>
      <c r="W64" s="18"/>
      <c r="X64" s="19">
        <f t="shared" ref="X64" si="26">SUM(X65:X85)</f>
        <v>110315.6</v>
      </c>
      <c r="Y64" s="18"/>
      <c r="Z64" s="19">
        <f t="shared" ref="Z64" si="27">SUM(Z65:Z85)</f>
        <v>87696</v>
      </c>
      <c r="AA64" s="18"/>
      <c r="AB64" s="19">
        <f t="shared" ref="AB64" si="28">SUM(AB65:AB85)</f>
        <v>69586.8</v>
      </c>
      <c r="AC64" s="18"/>
      <c r="AD64" s="19">
        <f t="shared" ref="AD64" si="29">SUM(AD65:AD85)</f>
        <v>85026.8</v>
      </c>
    </row>
    <row r="65" spans="1:32" s="13" customFormat="1" ht="27.75" customHeight="1" x14ac:dyDescent="0.2">
      <c r="A65" s="16"/>
      <c r="B65" s="23" t="s">
        <v>92</v>
      </c>
      <c r="C65" s="36">
        <v>40</v>
      </c>
      <c r="D65" s="37" t="s">
        <v>93</v>
      </c>
      <c r="E65" s="25">
        <f>+C65*F65</f>
        <v>10032</v>
      </c>
      <c r="F65" s="38">
        <v>250.8</v>
      </c>
      <c r="G65" s="22">
        <v>4</v>
      </c>
      <c r="H65" s="31">
        <f>+G65*F65</f>
        <v>1003.2</v>
      </c>
      <c r="I65" s="22">
        <v>4</v>
      </c>
      <c r="J65" s="31">
        <v>1003.2</v>
      </c>
      <c r="K65" s="22">
        <v>4</v>
      </c>
      <c r="L65" s="31">
        <v>1003.2</v>
      </c>
      <c r="M65" s="22">
        <v>4</v>
      </c>
      <c r="N65" s="31">
        <v>1003.2</v>
      </c>
      <c r="O65" s="22">
        <v>4</v>
      </c>
      <c r="P65" s="31">
        <v>1003.2</v>
      </c>
      <c r="Q65" s="22">
        <v>4</v>
      </c>
      <c r="R65" s="31">
        <v>1003.2</v>
      </c>
      <c r="S65" s="22">
        <v>4</v>
      </c>
      <c r="T65" s="31">
        <v>1003.2</v>
      </c>
      <c r="U65" s="22">
        <v>4</v>
      </c>
      <c r="V65" s="31">
        <v>1003.2</v>
      </c>
      <c r="W65" s="22">
        <v>4</v>
      </c>
      <c r="X65" s="31">
        <v>1003.2</v>
      </c>
      <c r="Y65" s="22">
        <v>2</v>
      </c>
      <c r="Z65" s="31">
        <v>501.6</v>
      </c>
      <c r="AA65" s="22">
        <v>1</v>
      </c>
      <c r="AB65" s="31">
        <v>250.8</v>
      </c>
      <c r="AC65" s="22">
        <v>1</v>
      </c>
      <c r="AD65" s="31">
        <f>+AC65*F65</f>
        <v>250.8</v>
      </c>
      <c r="AE65" s="39"/>
      <c r="AF65" s="40"/>
    </row>
    <row r="66" spans="1:32" s="13" customFormat="1" ht="24.75" customHeight="1" x14ac:dyDescent="0.2">
      <c r="A66" s="16"/>
      <c r="B66" s="23" t="s">
        <v>94</v>
      </c>
      <c r="C66" s="36">
        <v>40</v>
      </c>
      <c r="D66" s="37" t="s">
        <v>93</v>
      </c>
      <c r="E66" s="25">
        <f t="shared" ref="E66:E85" si="30">+C66*F66</f>
        <v>10032</v>
      </c>
      <c r="F66" s="38">
        <v>250.8</v>
      </c>
      <c r="G66" s="22">
        <v>4</v>
      </c>
      <c r="H66" s="31">
        <f t="shared" ref="H66:H85" si="31">+G66*F66</f>
        <v>1003.2</v>
      </c>
      <c r="I66" s="22">
        <v>4</v>
      </c>
      <c r="J66" s="31">
        <v>1003.2</v>
      </c>
      <c r="K66" s="22">
        <v>4</v>
      </c>
      <c r="L66" s="31">
        <v>1003.2</v>
      </c>
      <c r="M66" s="22">
        <v>4</v>
      </c>
      <c r="N66" s="31">
        <v>1003.2</v>
      </c>
      <c r="O66" s="22">
        <v>4</v>
      </c>
      <c r="P66" s="31">
        <v>1003.2</v>
      </c>
      <c r="Q66" s="22">
        <v>4</v>
      </c>
      <c r="R66" s="31">
        <v>1003.2</v>
      </c>
      <c r="S66" s="22">
        <v>4</v>
      </c>
      <c r="T66" s="31">
        <v>1003.2</v>
      </c>
      <c r="U66" s="22">
        <v>4</v>
      </c>
      <c r="V66" s="31">
        <v>1003.2</v>
      </c>
      <c r="W66" s="22">
        <v>4</v>
      </c>
      <c r="X66" s="31">
        <v>1003.2</v>
      </c>
      <c r="Y66" s="22">
        <v>2</v>
      </c>
      <c r="Z66" s="31">
        <v>501.6</v>
      </c>
      <c r="AA66" s="22">
        <v>1</v>
      </c>
      <c r="AB66" s="31">
        <v>250.8</v>
      </c>
      <c r="AC66" s="22">
        <v>1</v>
      </c>
      <c r="AD66" s="31">
        <f t="shared" ref="AD66:AD76" si="32">+AC66*F66</f>
        <v>250.8</v>
      </c>
      <c r="AE66" s="39"/>
      <c r="AF66" s="40"/>
    </row>
    <row r="67" spans="1:32" s="13" customFormat="1" ht="20.25" customHeight="1" x14ac:dyDescent="0.2">
      <c r="A67" s="16"/>
      <c r="B67" s="23" t="s">
        <v>95</v>
      </c>
      <c r="C67" s="36">
        <v>40</v>
      </c>
      <c r="D67" s="37" t="s">
        <v>93</v>
      </c>
      <c r="E67" s="25">
        <f t="shared" si="30"/>
        <v>10032</v>
      </c>
      <c r="F67" s="38">
        <v>250.8</v>
      </c>
      <c r="G67" s="22">
        <v>4</v>
      </c>
      <c r="H67" s="31">
        <f t="shared" si="31"/>
        <v>1003.2</v>
      </c>
      <c r="I67" s="22">
        <v>4</v>
      </c>
      <c r="J67" s="31">
        <v>1003.2</v>
      </c>
      <c r="K67" s="22">
        <v>4</v>
      </c>
      <c r="L67" s="31">
        <v>1003.2</v>
      </c>
      <c r="M67" s="22">
        <v>4</v>
      </c>
      <c r="N67" s="31">
        <v>1003.2</v>
      </c>
      <c r="O67" s="22">
        <v>4</v>
      </c>
      <c r="P67" s="31">
        <v>1003.2</v>
      </c>
      <c r="Q67" s="22">
        <v>4</v>
      </c>
      <c r="R67" s="31">
        <v>1003.2</v>
      </c>
      <c r="S67" s="22">
        <v>4</v>
      </c>
      <c r="T67" s="31">
        <v>1003.2</v>
      </c>
      <c r="U67" s="22">
        <v>4</v>
      </c>
      <c r="V67" s="31">
        <v>1003.2</v>
      </c>
      <c r="W67" s="22">
        <v>4</v>
      </c>
      <c r="X67" s="31">
        <v>1003.2</v>
      </c>
      <c r="Y67" s="22">
        <v>2</v>
      </c>
      <c r="Z67" s="31">
        <v>501.6</v>
      </c>
      <c r="AA67" s="22">
        <v>1</v>
      </c>
      <c r="AB67" s="31">
        <v>250.8</v>
      </c>
      <c r="AC67" s="22">
        <v>1</v>
      </c>
      <c r="AD67" s="31">
        <f t="shared" si="32"/>
        <v>250.8</v>
      </c>
      <c r="AE67" s="39"/>
      <c r="AF67" s="40"/>
    </row>
    <row r="68" spans="1:32" s="13" customFormat="1" ht="17.25" customHeight="1" x14ac:dyDescent="0.2">
      <c r="A68" s="16"/>
      <c r="B68" s="23" t="s">
        <v>96</v>
      </c>
      <c r="C68" s="36">
        <v>40</v>
      </c>
      <c r="D68" s="37" t="s">
        <v>93</v>
      </c>
      <c r="E68" s="25">
        <f t="shared" si="30"/>
        <v>10032</v>
      </c>
      <c r="F68" s="38">
        <v>250.8</v>
      </c>
      <c r="G68" s="22">
        <v>4</v>
      </c>
      <c r="H68" s="31">
        <f t="shared" si="31"/>
        <v>1003.2</v>
      </c>
      <c r="I68" s="22">
        <v>4</v>
      </c>
      <c r="J68" s="31">
        <v>1003.2</v>
      </c>
      <c r="K68" s="22">
        <v>4</v>
      </c>
      <c r="L68" s="31">
        <v>1003.2</v>
      </c>
      <c r="M68" s="22">
        <v>4</v>
      </c>
      <c r="N68" s="31">
        <v>1003.2</v>
      </c>
      <c r="O68" s="22">
        <v>4</v>
      </c>
      <c r="P68" s="31">
        <v>1003.2</v>
      </c>
      <c r="Q68" s="22">
        <v>4</v>
      </c>
      <c r="R68" s="31">
        <v>1003.2</v>
      </c>
      <c r="S68" s="22">
        <v>4</v>
      </c>
      <c r="T68" s="31">
        <v>1003.2</v>
      </c>
      <c r="U68" s="22">
        <v>4</v>
      </c>
      <c r="V68" s="31">
        <v>1003.2</v>
      </c>
      <c r="W68" s="22">
        <v>4</v>
      </c>
      <c r="X68" s="31">
        <v>1003.2</v>
      </c>
      <c r="Y68" s="22">
        <v>2</v>
      </c>
      <c r="Z68" s="31">
        <v>501.6</v>
      </c>
      <c r="AA68" s="22">
        <v>1</v>
      </c>
      <c r="AB68" s="31">
        <v>250.8</v>
      </c>
      <c r="AC68" s="22">
        <v>1</v>
      </c>
      <c r="AD68" s="31">
        <f t="shared" si="32"/>
        <v>250.8</v>
      </c>
      <c r="AE68" s="39"/>
      <c r="AF68" s="40"/>
    </row>
    <row r="69" spans="1:32" s="13" customFormat="1" ht="26.25" customHeight="1" x14ac:dyDescent="0.2">
      <c r="A69" s="16"/>
      <c r="B69" s="23" t="s">
        <v>97</v>
      </c>
      <c r="C69" s="36">
        <v>30</v>
      </c>
      <c r="D69" s="37" t="s">
        <v>93</v>
      </c>
      <c r="E69" s="25">
        <f t="shared" si="30"/>
        <v>5562</v>
      </c>
      <c r="F69" s="41">
        <v>185.4</v>
      </c>
      <c r="G69" s="22">
        <v>3</v>
      </c>
      <c r="H69" s="31">
        <f t="shared" si="31"/>
        <v>556.20000000000005</v>
      </c>
      <c r="I69" s="22">
        <v>3</v>
      </c>
      <c r="J69" s="31">
        <v>556.20000000000005</v>
      </c>
      <c r="K69" s="22">
        <v>3</v>
      </c>
      <c r="L69" s="31">
        <v>556.20000000000005</v>
      </c>
      <c r="M69" s="22">
        <v>3</v>
      </c>
      <c r="N69" s="31">
        <v>556.20000000000005</v>
      </c>
      <c r="O69" s="22">
        <v>3</v>
      </c>
      <c r="P69" s="31">
        <v>556.20000000000005</v>
      </c>
      <c r="Q69" s="22">
        <v>3</v>
      </c>
      <c r="R69" s="31">
        <v>556.20000000000005</v>
      </c>
      <c r="S69" s="22">
        <v>3</v>
      </c>
      <c r="T69" s="31">
        <v>556.20000000000005</v>
      </c>
      <c r="U69" s="22">
        <v>3</v>
      </c>
      <c r="V69" s="31">
        <v>556.20000000000005</v>
      </c>
      <c r="W69" s="22">
        <v>3</v>
      </c>
      <c r="X69" s="31">
        <v>556.20000000000005</v>
      </c>
      <c r="Y69" s="22">
        <v>1</v>
      </c>
      <c r="Z69" s="31">
        <v>185.4</v>
      </c>
      <c r="AA69" s="22">
        <v>1</v>
      </c>
      <c r="AB69" s="31">
        <v>185.4</v>
      </c>
      <c r="AC69" s="22">
        <v>1</v>
      </c>
      <c r="AD69" s="31">
        <f t="shared" si="32"/>
        <v>185.4</v>
      </c>
      <c r="AE69" s="39"/>
      <c r="AF69" s="40"/>
    </row>
    <row r="70" spans="1:32" s="13" customFormat="1" ht="26.25" customHeight="1" x14ac:dyDescent="0.2">
      <c r="A70" s="16"/>
      <c r="B70" s="23" t="s">
        <v>98</v>
      </c>
      <c r="C70" s="36">
        <v>30</v>
      </c>
      <c r="D70" s="37" t="s">
        <v>93</v>
      </c>
      <c r="E70" s="25">
        <f t="shared" si="30"/>
        <v>5562</v>
      </c>
      <c r="F70" s="41">
        <v>185.4</v>
      </c>
      <c r="G70" s="22">
        <v>3</v>
      </c>
      <c r="H70" s="31">
        <f t="shared" si="31"/>
        <v>556.20000000000005</v>
      </c>
      <c r="I70" s="22">
        <v>3</v>
      </c>
      <c r="J70" s="31">
        <v>556.20000000000005</v>
      </c>
      <c r="K70" s="22">
        <v>3</v>
      </c>
      <c r="L70" s="31">
        <v>556.20000000000005</v>
      </c>
      <c r="M70" s="22">
        <v>3</v>
      </c>
      <c r="N70" s="31">
        <v>556.20000000000005</v>
      </c>
      <c r="O70" s="22">
        <v>3</v>
      </c>
      <c r="P70" s="31">
        <v>556.20000000000005</v>
      </c>
      <c r="Q70" s="22">
        <v>3</v>
      </c>
      <c r="R70" s="31">
        <v>556.20000000000005</v>
      </c>
      <c r="S70" s="22">
        <v>3</v>
      </c>
      <c r="T70" s="31">
        <v>556.20000000000005</v>
      </c>
      <c r="U70" s="22">
        <v>3</v>
      </c>
      <c r="V70" s="31">
        <v>556.20000000000005</v>
      </c>
      <c r="W70" s="22">
        <v>3</v>
      </c>
      <c r="X70" s="31">
        <v>556.20000000000005</v>
      </c>
      <c r="Y70" s="22">
        <v>1</v>
      </c>
      <c r="Z70" s="31">
        <v>185.4</v>
      </c>
      <c r="AA70" s="22">
        <v>1</v>
      </c>
      <c r="AB70" s="31">
        <v>185.4</v>
      </c>
      <c r="AC70" s="22">
        <v>1</v>
      </c>
      <c r="AD70" s="31">
        <f t="shared" si="32"/>
        <v>185.4</v>
      </c>
      <c r="AE70" s="39"/>
      <c r="AF70" s="40"/>
    </row>
    <row r="71" spans="1:32" s="13" customFormat="1" ht="26.25" customHeight="1" x14ac:dyDescent="0.2">
      <c r="A71" s="16"/>
      <c r="B71" s="23" t="s">
        <v>99</v>
      </c>
      <c r="C71" s="36">
        <v>30</v>
      </c>
      <c r="D71" s="37" t="s">
        <v>93</v>
      </c>
      <c r="E71" s="25">
        <f t="shared" si="30"/>
        <v>5562</v>
      </c>
      <c r="F71" s="41">
        <v>185.4</v>
      </c>
      <c r="G71" s="22">
        <v>3</v>
      </c>
      <c r="H71" s="31">
        <f t="shared" si="31"/>
        <v>556.20000000000005</v>
      </c>
      <c r="I71" s="22">
        <v>3</v>
      </c>
      <c r="J71" s="31">
        <v>556.20000000000005</v>
      </c>
      <c r="K71" s="22">
        <v>3</v>
      </c>
      <c r="L71" s="31">
        <v>556.20000000000005</v>
      </c>
      <c r="M71" s="22">
        <v>3</v>
      </c>
      <c r="N71" s="31">
        <v>556.20000000000005</v>
      </c>
      <c r="O71" s="22">
        <v>3</v>
      </c>
      <c r="P71" s="31">
        <v>556.20000000000005</v>
      </c>
      <c r="Q71" s="22">
        <v>3</v>
      </c>
      <c r="R71" s="31">
        <v>556.20000000000005</v>
      </c>
      <c r="S71" s="22">
        <v>3</v>
      </c>
      <c r="T71" s="31">
        <v>556.20000000000005</v>
      </c>
      <c r="U71" s="22">
        <v>3</v>
      </c>
      <c r="V71" s="31">
        <v>556.20000000000005</v>
      </c>
      <c r="W71" s="22">
        <v>3</v>
      </c>
      <c r="X71" s="31">
        <v>556.20000000000005</v>
      </c>
      <c r="Y71" s="22">
        <v>1</v>
      </c>
      <c r="Z71" s="31">
        <v>185.4</v>
      </c>
      <c r="AA71" s="22">
        <v>1</v>
      </c>
      <c r="AB71" s="31">
        <v>185.4</v>
      </c>
      <c r="AC71" s="22">
        <v>1</v>
      </c>
      <c r="AD71" s="31">
        <f t="shared" si="32"/>
        <v>185.4</v>
      </c>
      <c r="AE71" s="39"/>
      <c r="AF71" s="40"/>
    </row>
    <row r="72" spans="1:32" s="13" customFormat="1" ht="26.25" customHeight="1" x14ac:dyDescent="0.2">
      <c r="A72" s="16"/>
      <c r="B72" s="23" t="s">
        <v>100</v>
      </c>
      <c r="C72" s="36">
        <v>30</v>
      </c>
      <c r="D72" s="37" t="s">
        <v>93</v>
      </c>
      <c r="E72" s="25">
        <f t="shared" si="30"/>
        <v>5562</v>
      </c>
      <c r="F72" s="41">
        <v>185.4</v>
      </c>
      <c r="G72" s="22">
        <v>3</v>
      </c>
      <c r="H72" s="31">
        <f t="shared" si="31"/>
        <v>556.20000000000005</v>
      </c>
      <c r="I72" s="22">
        <v>3</v>
      </c>
      <c r="J72" s="31">
        <v>556.20000000000005</v>
      </c>
      <c r="K72" s="22">
        <v>3</v>
      </c>
      <c r="L72" s="31">
        <v>556.20000000000005</v>
      </c>
      <c r="M72" s="22">
        <v>3</v>
      </c>
      <c r="N72" s="31">
        <v>556.20000000000005</v>
      </c>
      <c r="O72" s="22">
        <v>3</v>
      </c>
      <c r="P72" s="31">
        <v>556.20000000000005</v>
      </c>
      <c r="Q72" s="22">
        <v>3</v>
      </c>
      <c r="R72" s="31">
        <v>556.20000000000005</v>
      </c>
      <c r="S72" s="22">
        <v>3</v>
      </c>
      <c r="T72" s="31">
        <v>556.20000000000005</v>
      </c>
      <c r="U72" s="22">
        <v>3</v>
      </c>
      <c r="V72" s="31">
        <v>556.20000000000005</v>
      </c>
      <c r="W72" s="22">
        <v>3</v>
      </c>
      <c r="X72" s="31">
        <v>556.20000000000005</v>
      </c>
      <c r="Y72" s="22">
        <v>1</v>
      </c>
      <c r="Z72" s="31">
        <v>185.4</v>
      </c>
      <c r="AA72" s="22">
        <v>1</v>
      </c>
      <c r="AB72" s="31">
        <v>185.4</v>
      </c>
      <c r="AC72" s="22">
        <v>1</v>
      </c>
      <c r="AD72" s="31">
        <f t="shared" si="32"/>
        <v>185.4</v>
      </c>
      <c r="AE72" s="39"/>
      <c r="AF72" s="40"/>
    </row>
    <row r="73" spans="1:32" s="13" customFormat="1" ht="26.25" customHeight="1" x14ac:dyDescent="0.2">
      <c r="A73" s="16"/>
      <c r="B73" s="23" t="s">
        <v>101</v>
      </c>
      <c r="C73" s="42">
        <v>40</v>
      </c>
      <c r="D73" s="37" t="s">
        <v>93</v>
      </c>
      <c r="E73" s="25">
        <f t="shared" si="30"/>
        <v>63640</v>
      </c>
      <c r="F73" s="41">
        <v>1591</v>
      </c>
      <c r="G73" s="22">
        <v>4</v>
      </c>
      <c r="H73" s="31">
        <f t="shared" si="31"/>
        <v>6364</v>
      </c>
      <c r="I73" s="22">
        <v>4</v>
      </c>
      <c r="J73" s="31">
        <v>6364</v>
      </c>
      <c r="K73" s="22">
        <v>4</v>
      </c>
      <c r="L73" s="31">
        <v>6364</v>
      </c>
      <c r="M73" s="22">
        <v>4</v>
      </c>
      <c r="N73" s="31">
        <v>6364</v>
      </c>
      <c r="O73" s="22">
        <v>4</v>
      </c>
      <c r="P73" s="31">
        <v>6364</v>
      </c>
      <c r="Q73" s="22">
        <v>4</v>
      </c>
      <c r="R73" s="31">
        <v>6364</v>
      </c>
      <c r="S73" s="22">
        <v>4</v>
      </c>
      <c r="T73" s="31">
        <v>6364</v>
      </c>
      <c r="U73" s="22">
        <v>4</v>
      </c>
      <c r="V73" s="31">
        <v>6364</v>
      </c>
      <c r="W73" s="22">
        <v>4</v>
      </c>
      <c r="X73" s="31">
        <v>6364</v>
      </c>
      <c r="Y73" s="22">
        <v>2</v>
      </c>
      <c r="Z73" s="31">
        <f>+Y73*F73</f>
        <v>3182</v>
      </c>
      <c r="AA73" s="22">
        <v>1</v>
      </c>
      <c r="AB73" s="31">
        <v>1591</v>
      </c>
      <c r="AC73" s="22">
        <v>1</v>
      </c>
      <c r="AD73" s="31">
        <f t="shared" si="32"/>
        <v>1591</v>
      </c>
      <c r="AE73" s="39"/>
      <c r="AF73" s="40"/>
    </row>
    <row r="74" spans="1:32" s="13" customFormat="1" ht="24" customHeight="1" x14ac:dyDescent="0.2">
      <c r="A74" s="16"/>
      <c r="B74" s="23" t="s">
        <v>102</v>
      </c>
      <c r="C74" s="42">
        <v>40</v>
      </c>
      <c r="D74" s="37" t="s">
        <v>93</v>
      </c>
      <c r="E74" s="25">
        <f t="shared" si="30"/>
        <v>73720</v>
      </c>
      <c r="F74" s="41">
        <v>1843</v>
      </c>
      <c r="G74" s="22">
        <v>4</v>
      </c>
      <c r="H74" s="31">
        <f t="shared" si="31"/>
        <v>7372</v>
      </c>
      <c r="I74" s="22">
        <v>4</v>
      </c>
      <c r="J74" s="31">
        <v>7372</v>
      </c>
      <c r="K74" s="22">
        <v>4</v>
      </c>
      <c r="L74" s="31">
        <v>7372</v>
      </c>
      <c r="M74" s="22">
        <v>4</v>
      </c>
      <c r="N74" s="31">
        <v>7372</v>
      </c>
      <c r="O74" s="22">
        <v>4</v>
      </c>
      <c r="P74" s="31">
        <v>7372</v>
      </c>
      <c r="Q74" s="22">
        <v>4</v>
      </c>
      <c r="R74" s="31">
        <v>7372</v>
      </c>
      <c r="S74" s="22">
        <v>4</v>
      </c>
      <c r="T74" s="31">
        <v>7372</v>
      </c>
      <c r="U74" s="22">
        <v>4</v>
      </c>
      <c r="V74" s="31">
        <v>7372</v>
      </c>
      <c r="W74" s="22">
        <v>4</v>
      </c>
      <c r="X74" s="31">
        <v>7372</v>
      </c>
      <c r="Y74" s="22">
        <v>2</v>
      </c>
      <c r="Z74" s="31">
        <f>+F74*Y74</f>
        <v>3686</v>
      </c>
      <c r="AA74" s="22">
        <v>1</v>
      </c>
      <c r="AB74" s="31">
        <v>1843</v>
      </c>
      <c r="AC74" s="22">
        <v>1</v>
      </c>
      <c r="AD74" s="31">
        <f t="shared" si="32"/>
        <v>1843</v>
      </c>
      <c r="AE74" s="39"/>
      <c r="AF74" s="40"/>
    </row>
    <row r="75" spans="1:32" s="13" customFormat="1" ht="25.5" customHeight="1" x14ac:dyDescent="0.2">
      <c r="A75" s="16"/>
      <c r="B75" s="23" t="s">
        <v>103</v>
      </c>
      <c r="C75" s="42">
        <v>40</v>
      </c>
      <c r="D75" s="37" t="s">
        <v>93</v>
      </c>
      <c r="E75" s="25">
        <f t="shared" si="30"/>
        <v>73720</v>
      </c>
      <c r="F75" s="41">
        <v>1843</v>
      </c>
      <c r="G75" s="22">
        <v>4</v>
      </c>
      <c r="H75" s="31">
        <f t="shared" si="31"/>
        <v>7372</v>
      </c>
      <c r="I75" s="22">
        <v>4</v>
      </c>
      <c r="J75" s="31">
        <v>7372</v>
      </c>
      <c r="K75" s="22">
        <v>4</v>
      </c>
      <c r="L75" s="31">
        <v>7372</v>
      </c>
      <c r="M75" s="22">
        <v>4</v>
      </c>
      <c r="N75" s="31">
        <v>7372</v>
      </c>
      <c r="O75" s="22">
        <v>4</v>
      </c>
      <c r="P75" s="31">
        <v>7372</v>
      </c>
      <c r="Q75" s="22">
        <v>4</v>
      </c>
      <c r="R75" s="31">
        <v>7372</v>
      </c>
      <c r="S75" s="22">
        <v>4</v>
      </c>
      <c r="T75" s="31">
        <v>7372</v>
      </c>
      <c r="U75" s="22">
        <v>4</v>
      </c>
      <c r="V75" s="31">
        <v>7372</v>
      </c>
      <c r="W75" s="22">
        <v>4</v>
      </c>
      <c r="X75" s="31">
        <v>7372</v>
      </c>
      <c r="Y75" s="22">
        <v>2</v>
      </c>
      <c r="Z75" s="31">
        <f t="shared" ref="Z75:Z76" si="33">+F75*Y75</f>
        <v>3686</v>
      </c>
      <c r="AA75" s="22">
        <v>1</v>
      </c>
      <c r="AB75" s="31">
        <v>1843</v>
      </c>
      <c r="AC75" s="22">
        <v>1</v>
      </c>
      <c r="AD75" s="31">
        <f t="shared" si="32"/>
        <v>1843</v>
      </c>
      <c r="AE75" s="39"/>
      <c r="AF75" s="40"/>
    </row>
    <row r="76" spans="1:32" s="13" customFormat="1" ht="26.25" customHeight="1" x14ac:dyDescent="0.2">
      <c r="A76" s="16"/>
      <c r="B76" s="23" t="s">
        <v>104</v>
      </c>
      <c r="C76" s="42">
        <v>40</v>
      </c>
      <c r="D76" s="37" t="s">
        <v>93</v>
      </c>
      <c r="E76" s="25">
        <f t="shared" si="30"/>
        <v>73720</v>
      </c>
      <c r="F76" s="41">
        <v>1843</v>
      </c>
      <c r="G76" s="22">
        <v>4</v>
      </c>
      <c r="H76" s="31">
        <f t="shared" si="31"/>
        <v>7372</v>
      </c>
      <c r="I76" s="22">
        <v>4</v>
      </c>
      <c r="J76" s="31">
        <v>7372</v>
      </c>
      <c r="K76" s="22">
        <v>4</v>
      </c>
      <c r="L76" s="31">
        <v>7372</v>
      </c>
      <c r="M76" s="22">
        <v>4</v>
      </c>
      <c r="N76" s="31">
        <v>7372</v>
      </c>
      <c r="O76" s="22">
        <v>4</v>
      </c>
      <c r="P76" s="31">
        <v>7372</v>
      </c>
      <c r="Q76" s="22">
        <v>4</v>
      </c>
      <c r="R76" s="31">
        <v>7372</v>
      </c>
      <c r="S76" s="22">
        <v>4</v>
      </c>
      <c r="T76" s="31">
        <v>7372</v>
      </c>
      <c r="U76" s="22">
        <v>4</v>
      </c>
      <c r="V76" s="31">
        <v>7372</v>
      </c>
      <c r="W76" s="22">
        <v>4</v>
      </c>
      <c r="X76" s="31">
        <v>7372</v>
      </c>
      <c r="Y76" s="22">
        <v>2</v>
      </c>
      <c r="Z76" s="31">
        <f t="shared" si="33"/>
        <v>3686</v>
      </c>
      <c r="AA76" s="22">
        <v>1</v>
      </c>
      <c r="AB76" s="31">
        <v>1843</v>
      </c>
      <c r="AC76" s="22">
        <v>1</v>
      </c>
      <c r="AD76" s="31">
        <f t="shared" si="32"/>
        <v>1843</v>
      </c>
      <c r="AE76" s="39"/>
      <c r="AF76" s="40"/>
    </row>
    <row r="77" spans="1:32" s="13" customFormat="1" ht="15.75" customHeight="1" x14ac:dyDescent="0.2">
      <c r="A77" s="16"/>
      <c r="B77" s="23" t="s">
        <v>105</v>
      </c>
      <c r="C77" s="42">
        <v>80</v>
      </c>
      <c r="D77" s="37" t="s">
        <v>93</v>
      </c>
      <c r="E77" s="25">
        <f t="shared" si="30"/>
        <v>116800</v>
      </c>
      <c r="F77" s="41">
        <v>1460</v>
      </c>
      <c r="G77" s="22">
        <v>8</v>
      </c>
      <c r="H77" s="31">
        <f t="shared" si="31"/>
        <v>11680</v>
      </c>
      <c r="I77" s="22">
        <v>8</v>
      </c>
      <c r="J77" s="31">
        <v>11680</v>
      </c>
      <c r="K77" s="22">
        <v>8</v>
      </c>
      <c r="L77" s="31">
        <v>11680</v>
      </c>
      <c r="M77" s="22">
        <v>8</v>
      </c>
      <c r="N77" s="31">
        <v>11680</v>
      </c>
      <c r="O77" s="22">
        <v>8</v>
      </c>
      <c r="P77" s="31">
        <v>11680</v>
      </c>
      <c r="Q77" s="22">
        <v>8</v>
      </c>
      <c r="R77" s="31">
        <v>11680</v>
      </c>
      <c r="S77" s="22">
        <v>8</v>
      </c>
      <c r="T77" s="31">
        <v>11680</v>
      </c>
      <c r="U77" s="22">
        <v>8</v>
      </c>
      <c r="V77" s="31">
        <v>11680</v>
      </c>
      <c r="W77" s="22">
        <v>8</v>
      </c>
      <c r="X77" s="31">
        <v>11680</v>
      </c>
      <c r="Y77" s="22">
        <v>4</v>
      </c>
      <c r="Z77" s="31">
        <f>+Y77*F77</f>
        <v>5840</v>
      </c>
      <c r="AA77" s="22">
        <v>2</v>
      </c>
      <c r="AB77" s="31">
        <f>+AA77*F77</f>
        <v>2920</v>
      </c>
      <c r="AC77" s="22">
        <v>2</v>
      </c>
      <c r="AD77" s="31">
        <v>2920</v>
      </c>
      <c r="AE77" s="39"/>
      <c r="AF77" s="40"/>
    </row>
    <row r="78" spans="1:32" s="13" customFormat="1" ht="24.75" customHeight="1" x14ac:dyDescent="0.2">
      <c r="A78" s="16"/>
      <c r="B78" s="23" t="s">
        <v>106</v>
      </c>
      <c r="C78" s="36">
        <v>80</v>
      </c>
      <c r="D78" s="37" t="s">
        <v>93</v>
      </c>
      <c r="E78" s="25">
        <f t="shared" si="30"/>
        <v>94400</v>
      </c>
      <c r="F78" s="41">
        <v>1180</v>
      </c>
      <c r="G78" s="22">
        <v>8</v>
      </c>
      <c r="H78" s="31">
        <f t="shared" si="31"/>
        <v>9440</v>
      </c>
      <c r="I78" s="22">
        <v>8</v>
      </c>
      <c r="J78" s="31">
        <v>9440</v>
      </c>
      <c r="K78" s="22">
        <v>8</v>
      </c>
      <c r="L78" s="31">
        <v>9440</v>
      </c>
      <c r="M78" s="22">
        <v>8</v>
      </c>
      <c r="N78" s="31">
        <v>9440</v>
      </c>
      <c r="O78" s="22">
        <v>8</v>
      </c>
      <c r="P78" s="31">
        <v>9440</v>
      </c>
      <c r="Q78" s="22">
        <v>8</v>
      </c>
      <c r="R78" s="31">
        <v>9440</v>
      </c>
      <c r="S78" s="22">
        <v>8</v>
      </c>
      <c r="T78" s="31">
        <v>9440</v>
      </c>
      <c r="U78" s="22">
        <v>8</v>
      </c>
      <c r="V78" s="31">
        <v>9440</v>
      </c>
      <c r="W78" s="22">
        <v>8</v>
      </c>
      <c r="X78" s="31">
        <v>9440</v>
      </c>
      <c r="Y78" s="22">
        <v>4</v>
      </c>
      <c r="Z78" s="31">
        <f>+Y78*F78</f>
        <v>4720</v>
      </c>
      <c r="AA78" s="22">
        <v>2</v>
      </c>
      <c r="AB78" s="31">
        <v>2360</v>
      </c>
      <c r="AC78" s="22">
        <v>2</v>
      </c>
      <c r="AD78" s="31">
        <v>2360</v>
      </c>
      <c r="AE78" s="39"/>
      <c r="AF78" s="40"/>
    </row>
    <row r="79" spans="1:32" s="13" customFormat="1" ht="27" customHeight="1" x14ac:dyDescent="0.2">
      <c r="A79" s="16"/>
      <c r="B79" s="23" t="s">
        <v>107</v>
      </c>
      <c r="C79" s="36">
        <v>250</v>
      </c>
      <c r="D79" s="43" t="s">
        <v>93</v>
      </c>
      <c r="E79" s="25">
        <f t="shared" si="30"/>
        <v>430000</v>
      </c>
      <c r="F79" s="41">
        <v>1720</v>
      </c>
      <c r="G79" s="22">
        <v>20</v>
      </c>
      <c r="H79" s="31">
        <f t="shared" si="31"/>
        <v>34400</v>
      </c>
      <c r="I79" s="22">
        <v>20</v>
      </c>
      <c r="J79" s="31">
        <v>34400</v>
      </c>
      <c r="K79" s="22">
        <v>20</v>
      </c>
      <c r="L79" s="31">
        <v>34400</v>
      </c>
      <c r="M79" s="22">
        <v>20</v>
      </c>
      <c r="N79" s="31">
        <v>34400</v>
      </c>
      <c r="O79" s="22">
        <v>20</v>
      </c>
      <c r="P79" s="31">
        <v>34400</v>
      </c>
      <c r="Q79" s="22">
        <v>20</v>
      </c>
      <c r="R79" s="31">
        <v>34400</v>
      </c>
      <c r="S79" s="22">
        <v>20</v>
      </c>
      <c r="T79" s="31">
        <v>34400</v>
      </c>
      <c r="U79" s="22">
        <v>20</v>
      </c>
      <c r="V79" s="31">
        <v>34400</v>
      </c>
      <c r="W79" s="22">
        <v>20</v>
      </c>
      <c r="X79" s="31">
        <v>34400</v>
      </c>
      <c r="Y79" s="22">
        <v>20</v>
      </c>
      <c r="Z79" s="31">
        <v>34400</v>
      </c>
      <c r="AA79" s="22">
        <v>20</v>
      </c>
      <c r="AB79" s="31">
        <v>34400</v>
      </c>
      <c r="AC79" s="22">
        <v>30</v>
      </c>
      <c r="AD79" s="31">
        <f>+AC79*F79</f>
        <v>51600</v>
      </c>
      <c r="AE79" s="39"/>
      <c r="AF79" s="40"/>
    </row>
    <row r="80" spans="1:32" s="13" customFormat="1" ht="29.25" customHeight="1" x14ac:dyDescent="0.2">
      <c r="A80" s="16"/>
      <c r="B80" s="23" t="s">
        <v>108</v>
      </c>
      <c r="C80" s="36">
        <v>30</v>
      </c>
      <c r="D80" s="44" t="s">
        <v>93</v>
      </c>
      <c r="E80" s="25">
        <f t="shared" si="30"/>
        <v>90690</v>
      </c>
      <c r="F80" s="41">
        <v>3023</v>
      </c>
      <c r="G80" s="22">
        <v>2</v>
      </c>
      <c r="H80" s="31">
        <f t="shared" si="31"/>
        <v>6046</v>
      </c>
      <c r="I80" s="22">
        <v>2</v>
      </c>
      <c r="J80" s="31">
        <v>6046</v>
      </c>
      <c r="K80" s="22">
        <v>2</v>
      </c>
      <c r="L80" s="31">
        <v>6046</v>
      </c>
      <c r="M80" s="22">
        <v>2</v>
      </c>
      <c r="N80" s="31">
        <v>6046</v>
      </c>
      <c r="O80" s="22">
        <v>2</v>
      </c>
      <c r="P80" s="31">
        <v>6046</v>
      </c>
      <c r="Q80" s="22">
        <v>2</v>
      </c>
      <c r="R80" s="31">
        <v>6046</v>
      </c>
      <c r="S80" s="22">
        <v>2</v>
      </c>
      <c r="T80" s="31">
        <v>6046</v>
      </c>
      <c r="U80" s="22">
        <v>2</v>
      </c>
      <c r="V80" s="31">
        <v>6046</v>
      </c>
      <c r="W80" s="22">
        <v>2</v>
      </c>
      <c r="X80" s="31">
        <v>6046</v>
      </c>
      <c r="Y80" s="22">
        <v>4</v>
      </c>
      <c r="Z80" s="31">
        <f>+Y80*F80</f>
        <v>12092</v>
      </c>
      <c r="AA80" s="22">
        <v>4</v>
      </c>
      <c r="AB80" s="31">
        <v>12092</v>
      </c>
      <c r="AC80" s="22">
        <v>4</v>
      </c>
      <c r="AD80" s="31">
        <v>12092</v>
      </c>
      <c r="AE80" s="39"/>
      <c r="AF80" s="40"/>
    </row>
    <row r="81" spans="1:32" s="13" customFormat="1" ht="17.25" customHeight="1" x14ac:dyDescent="0.2">
      <c r="A81" s="16"/>
      <c r="B81" s="23" t="s">
        <v>109</v>
      </c>
      <c r="C81" s="36">
        <v>10</v>
      </c>
      <c r="D81" s="44" t="s">
        <v>93</v>
      </c>
      <c r="E81" s="25">
        <f t="shared" si="30"/>
        <v>35300</v>
      </c>
      <c r="F81" s="41">
        <v>3530</v>
      </c>
      <c r="G81" s="22">
        <v>1</v>
      </c>
      <c r="H81" s="31">
        <f t="shared" si="31"/>
        <v>3530</v>
      </c>
      <c r="I81" s="22">
        <v>1</v>
      </c>
      <c r="J81" s="31">
        <f t="shared" ref="J81" si="34">+I81*H81</f>
        <v>3530</v>
      </c>
      <c r="K81" s="22">
        <v>1</v>
      </c>
      <c r="L81" s="31">
        <f t="shared" ref="L81" si="35">+K81*J81</f>
        <v>3530</v>
      </c>
      <c r="M81" s="22">
        <v>1</v>
      </c>
      <c r="N81" s="31">
        <f t="shared" ref="N81" si="36">+M81*L81</f>
        <v>3530</v>
      </c>
      <c r="O81" s="22">
        <v>1</v>
      </c>
      <c r="P81" s="31">
        <f t="shared" ref="P81" si="37">+O81*N81</f>
        <v>3530</v>
      </c>
      <c r="Q81" s="22">
        <v>1</v>
      </c>
      <c r="R81" s="31">
        <f t="shared" ref="R81" si="38">+Q81*P81</f>
        <v>3530</v>
      </c>
      <c r="S81" s="22">
        <v>1</v>
      </c>
      <c r="T81" s="31">
        <f t="shared" ref="T81" si="39">+S81*R81</f>
        <v>3530</v>
      </c>
      <c r="U81" s="22">
        <v>1</v>
      </c>
      <c r="V81" s="31">
        <f t="shared" ref="V81" si="40">+U81*T81</f>
        <v>3530</v>
      </c>
      <c r="W81" s="22">
        <v>1</v>
      </c>
      <c r="X81" s="31">
        <f t="shared" ref="X81" si="41">+W81*V81</f>
        <v>3530</v>
      </c>
      <c r="Y81" s="22">
        <v>1</v>
      </c>
      <c r="Z81" s="31">
        <f t="shared" ref="Z81" si="42">+Y81*X81</f>
        <v>3530</v>
      </c>
      <c r="AA81" s="22"/>
      <c r="AB81" s="31"/>
      <c r="AC81" s="22"/>
      <c r="AD81" s="31"/>
      <c r="AE81" s="39"/>
      <c r="AF81" s="40"/>
    </row>
    <row r="82" spans="1:32" s="13" customFormat="1" ht="21" customHeight="1" x14ac:dyDescent="0.2">
      <c r="A82" s="16"/>
      <c r="B82" s="23" t="s">
        <v>110</v>
      </c>
      <c r="C82" s="36">
        <v>100</v>
      </c>
      <c r="D82" s="44" t="s">
        <v>93</v>
      </c>
      <c r="E82" s="25">
        <f t="shared" si="30"/>
        <v>29400</v>
      </c>
      <c r="F82" s="41">
        <v>294</v>
      </c>
      <c r="G82" s="22">
        <v>9</v>
      </c>
      <c r="H82" s="31">
        <f t="shared" si="31"/>
        <v>2646</v>
      </c>
      <c r="I82" s="22">
        <v>9</v>
      </c>
      <c r="J82" s="31">
        <v>2646</v>
      </c>
      <c r="K82" s="22">
        <v>9</v>
      </c>
      <c r="L82" s="31">
        <v>2646</v>
      </c>
      <c r="M82" s="22">
        <v>9</v>
      </c>
      <c r="N82" s="31">
        <v>2646</v>
      </c>
      <c r="O82" s="22">
        <v>9</v>
      </c>
      <c r="P82" s="31">
        <v>2646</v>
      </c>
      <c r="Q82" s="22">
        <v>9</v>
      </c>
      <c r="R82" s="31">
        <v>2646</v>
      </c>
      <c r="S82" s="22">
        <v>9</v>
      </c>
      <c r="T82" s="31">
        <v>2646</v>
      </c>
      <c r="U82" s="22">
        <v>9</v>
      </c>
      <c r="V82" s="31">
        <v>2646</v>
      </c>
      <c r="W82" s="22">
        <v>9</v>
      </c>
      <c r="X82" s="31">
        <v>2646</v>
      </c>
      <c r="Y82" s="22">
        <v>9</v>
      </c>
      <c r="Z82" s="31">
        <v>2646</v>
      </c>
      <c r="AA82" s="22">
        <v>5</v>
      </c>
      <c r="AB82" s="31">
        <f>+AA82*F82</f>
        <v>1470</v>
      </c>
      <c r="AC82" s="22">
        <v>5</v>
      </c>
      <c r="AD82" s="31">
        <v>1470</v>
      </c>
      <c r="AE82" s="39"/>
      <c r="AF82" s="40"/>
    </row>
    <row r="83" spans="1:32" s="13" customFormat="1" ht="15" customHeight="1" x14ac:dyDescent="0.2">
      <c r="A83" s="16"/>
      <c r="B83" s="23" t="s">
        <v>111</v>
      </c>
      <c r="C83" s="36">
        <v>4</v>
      </c>
      <c r="D83" s="44" t="s">
        <v>93</v>
      </c>
      <c r="E83" s="25">
        <f t="shared" si="30"/>
        <v>1504</v>
      </c>
      <c r="F83" s="41">
        <v>376</v>
      </c>
      <c r="G83" s="22">
        <v>1</v>
      </c>
      <c r="H83" s="31">
        <f t="shared" si="31"/>
        <v>376</v>
      </c>
      <c r="I83" s="22"/>
      <c r="J83" s="31"/>
      <c r="K83" s="22"/>
      <c r="L83" s="31"/>
      <c r="M83" s="22">
        <v>1</v>
      </c>
      <c r="N83" s="31">
        <v>376</v>
      </c>
      <c r="O83" s="22"/>
      <c r="P83" s="31"/>
      <c r="Q83" s="22">
        <v>1</v>
      </c>
      <c r="R83" s="31">
        <v>376</v>
      </c>
      <c r="S83" s="22"/>
      <c r="T83" s="31"/>
      <c r="U83" s="22"/>
      <c r="V83" s="31"/>
      <c r="W83" s="22">
        <v>1</v>
      </c>
      <c r="X83" s="31">
        <v>376</v>
      </c>
      <c r="Y83" s="22"/>
      <c r="Z83" s="31"/>
      <c r="AA83" s="22"/>
      <c r="AB83" s="31"/>
      <c r="AC83" s="22"/>
      <c r="AD83" s="31"/>
      <c r="AE83" s="39"/>
      <c r="AF83" s="40"/>
    </row>
    <row r="84" spans="1:32" s="13" customFormat="1" ht="15" customHeight="1" x14ac:dyDescent="0.2">
      <c r="A84" s="16"/>
      <c r="B84" s="23" t="s">
        <v>112</v>
      </c>
      <c r="C84" s="36">
        <v>400</v>
      </c>
      <c r="D84" s="44" t="s">
        <v>50</v>
      </c>
      <c r="E84" s="25">
        <f t="shared" si="30"/>
        <v>38000</v>
      </c>
      <c r="F84" s="41">
        <v>95</v>
      </c>
      <c r="G84" s="22">
        <v>34</v>
      </c>
      <c r="H84" s="31">
        <f t="shared" si="31"/>
        <v>3230</v>
      </c>
      <c r="I84" s="22">
        <v>34</v>
      </c>
      <c r="J84" s="31">
        <v>3230</v>
      </c>
      <c r="K84" s="22">
        <v>34</v>
      </c>
      <c r="L84" s="31">
        <v>3230</v>
      </c>
      <c r="M84" s="22">
        <v>34</v>
      </c>
      <c r="N84" s="31">
        <v>3230</v>
      </c>
      <c r="O84" s="22">
        <v>34</v>
      </c>
      <c r="P84" s="31">
        <v>3230</v>
      </c>
      <c r="Q84" s="22">
        <v>34</v>
      </c>
      <c r="R84" s="31">
        <v>3230</v>
      </c>
      <c r="S84" s="22">
        <v>34</v>
      </c>
      <c r="T84" s="31">
        <v>3230</v>
      </c>
      <c r="U84" s="22">
        <v>34</v>
      </c>
      <c r="V84" s="31">
        <v>3230</v>
      </c>
      <c r="W84" s="22">
        <v>34</v>
      </c>
      <c r="X84" s="31">
        <v>3230</v>
      </c>
      <c r="Y84" s="22">
        <v>34</v>
      </c>
      <c r="Z84" s="31">
        <v>3230</v>
      </c>
      <c r="AA84" s="22">
        <v>34</v>
      </c>
      <c r="AB84" s="31">
        <v>3230</v>
      </c>
      <c r="AC84" s="22">
        <v>26</v>
      </c>
      <c r="AD84" s="31">
        <f>+AC84*F84</f>
        <v>2470</v>
      </c>
      <c r="AE84" s="39"/>
      <c r="AF84" s="40"/>
    </row>
    <row r="85" spans="1:32" s="13" customFormat="1" ht="15" customHeight="1" x14ac:dyDescent="0.2">
      <c r="A85" s="16"/>
      <c r="B85" s="23" t="s">
        <v>113</v>
      </c>
      <c r="C85" s="36">
        <v>400</v>
      </c>
      <c r="D85" s="44" t="s">
        <v>50</v>
      </c>
      <c r="E85" s="25">
        <f t="shared" si="30"/>
        <v>50000</v>
      </c>
      <c r="F85" s="41">
        <v>125</v>
      </c>
      <c r="G85" s="22">
        <v>34</v>
      </c>
      <c r="H85" s="31">
        <f t="shared" si="31"/>
        <v>4250</v>
      </c>
      <c r="I85" s="22">
        <v>34</v>
      </c>
      <c r="J85" s="31">
        <v>4250</v>
      </c>
      <c r="K85" s="22">
        <v>34</v>
      </c>
      <c r="L85" s="31">
        <v>4250</v>
      </c>
      <c r="M85" s="22">
        <v>34</v>
      </c>
      <c r="N85" s="31">
        <v>4250</v>
      </c>
      <c r="O85" s="22">
        <v>34</v>
      </c>
      <c r="P85" s="31">
        <v>4250</v>
      </c>
      <c r="Q85" s="22">
        <v>34</v>
      </c>
      <c r="R85" s="31">
        <v>4250</v>
      </c>
      <c r="S85" s="22">
        <v>34</v>
      </c>
      <c r="T85" s="31">
        <v>4250</v>
      </c>
      <c r="U85" s="22">
        <v>34</v>
      </c>
      <c r="V85" s="31">
        <v>4250</v>
      </c>
      <c r="W85" s="22">
        <v>34</v>
      </c>
      <c r="X85" s="31">
        <v>4250</v>
      </c>
      <c r="Y85" s="22">
        <v>34</v>
      </c>
      <c r="Z85" s="31">
        <v>4250</v>
      </c>
      <c r="AA85" s="22">
        <v>34</v>
      </c>
      <c r="AB85" s="31">
        <v>4250</v>
      </c>
      <c r="AC85" s="22">
        <v>26</v>
      </c>
      <c r="AD85" s="31">
        <f>+AC85*F85</f>
        <v>3250</v>
      </c>
      <c r="AE85" s="39"/>
      <c r="AF85" s="40"/>
    </row>
    <row r="86" spans="1:32" s="13" customFormat="1" ht="30" customHeight="1" x14ac:dyDescent="0.2">
      <c r="A86" s="16">
        <v>216</v>
      </c>
      <c r="B86" s="35" t="s">
        <v>114</v>
      </c>
      <c r="C86" s="17"/>
      <c r="D86" s="17"/>
      <c r="E86" s="18">
        <f>SUM(E87:E105)</f>
        <v>548010</v>
      </c>
      <c r="F86" s="18"/>
      <c r="G86" s="18">
        <f t="shared" ref="G86:AD86" si="43">SUM(G87:G105)</f>
        <v>1314</v>
      </c>
      <c r="H86" s="19">
        <f t="shared" si="43"/>
        <v>45588</v>
      </c>
      <c r="I86" s="18"/>
      <c r="J86" s="19">
        <f t="shared" si="43"/>
        <v>45588</v>
      </c>
      <c r="K86" s="18"/>
      <c r="L86" s="19">
        <f t="shared" si="43"/>
        <v>45588</v>
      </c>
      <c r="M86" s="18"/>
      <c r="N86" s="19">
        <f t="shared" si="43"/>
        <v>45588</v>
      </c>
      <c r="O86" s="18"/>
      <c r="P86" s="19">
        <f t="shared" si="43"/>
        <v>45588</v>
      </c>
      <c r="Q86" s="18"/>
      <c r="R86" s="19">
        <f t="shared" si="43"/>
        <v>45588</v>
      </c>
      <c r="S86" s="18"/>
      <c r="T86" s="19">
        <f t="shared" si="43"/>
        <v>45588</v>
      </c>
      <c r="U86" s="18"/>
      <c r="V86" s="19">
        <f t="shared" si="43"/>
        <v>45588</v>
      </c>
      <c r="W86" s="18"/>
      <c r="X86" s="19">
        <f t="shared" si="43"/>
        <v>45588</v>
      </c>
      <c r="Y86" s="18"/>
      <c r="Z86" s="19">
        <f t="shared" si="43"/>
        <v>45588</v>
      </c>
      <c r="AA86" s="18"/>
      <c r="AB86" s="19">
        <f t="shared" si="43"/>
        <v>45588</v>
      </c>
      <c r="AC86" s="18"/>
      <c r="AD86" s="19">
        <f t="shared" si="43"/>
        <v>46542</v>
      </c>
    </row>
    <row r="87" spans="1:32" s="13" customFormat="1" ht="15" customHeight="1" x14ac:dyDescent="0.2">
      <c r="A87" s="16"/>
      <c r="B87" s="45" t="s">
        <v>115</v>
      </c>
      <c r="C87" s="46">
        <v>600</v>
      </c>
      <c r="D87" s="46" t="s">
        <v>116</v>
      </c>
      <c r="E87" s="47">
        <f>+C87*F87</f>
        <v>27000</v>
      </c>
      <c r="F87" s="48">
        <v>45</v>
      </c>
      <c r="G87" s="22">
        <v>50</v>
      </c>
      <c r="H87" s="31">
        <f>+G87*F87</f>
        <v>2250</v>
      </c>
      <c r="I87" s="22">
        <v>50</v>
      </c>
      <c r="J87" s="31">
        <v>2250</v>
      </c>
      <c r="K87" s="22">
        <v>50</v>
      </c>
      <c r="L87" s="31">
        <v>2250</v>
      </c>
      <c r="M87" s="22">
        <v>50</v>
      </c>
      <c r="N87" s="31">
        <v>2250</v>
      </c>
      <c r="O87" s="22">
        <v>50</v>
      </c>
      <c r="P87" s="31">
        <v>2250</v>
      </c>
      <c r="Q87" s="22">
        <v>50</v>
      </c>
      <c r="R87" s="31">
        <v>2250</v>
      </c>
      <c r="S87" s="22">
        <v>50</v>
      </c>
      <c r="T87" s="31">
        <v>2250</v>
      </c>
      <c r="U87" s="22">
        <v>50</v>
      </c>
      <c r="V87" s="31">
        <v>2250</v>
      </c>
      <c r="W87" s="22">
        <v>50</v>
      </c>
      <c r="X87" s="31">
        <v>2250</v>
      </c>
      <c r="Y87" s="22">
        <v>50</v>
      </c>
      <c r="Z87" s="31">
        <v>2250</v>
      </c>
      <c r="AA87" s="22">
        <v>50</v>
      </c>
      <c r="AB87" s="31">
        <v>2250</v>
      </c>
      <c r="AC87" s="22">
        <v>50</v>
      </c>
      <c r="AD87" s="31">
        <v>2250</v>
      </c>
    </row>
    <row r="88" spans="1:32" s="13" customFormat="1" ht="22.5" customHeight="1" x14ac:dyDescent="0.2">
      <c r="A88" s="16"/>
      <c r="B88" s="34" t="s">
        <v>117</v>
      </c>
      <c r="C88" s="46">
        <v>960</v>
      </c>
      <c r="D88" s="46" t="s">
        <v>93</v>
      </c>
      <c r="E88" s="47">
        <f t="shared" ref="E88:E105" si="44">+C88*F88</f>
        <v>29760</v>
      </c>
      <c r="F88" s="48">
        <v>31</v>
      </c>
      <c r="G88" s="22">
        <f t="shared" ref="G88:G102" si="45">+C88/12</f>
        <v>80</v>
      </c>
      <c r="H88" s="31">
        <f t="shared" ref="H88:H105" si="46">+G88*F88</f>
        <v>2480</v>
      </c>
      <c r="I88" s="22">
        <v>80</v>
      </c>
      <c r="J88" s="31">
        <v>2480</v>
      </c>
      <c r="K88" s="22">
        <v>80</v>
      </c>
      <c r="L88" s="31">
        <v>2480</v>
      </c>
      <c r="M88" s="22">
        <v>80</v>
      </c>
      <c r="N88" s="31">
        <v>2480</v>
      </c>
      <c r="O88" s="22">
        <v>80</v>
      </c>
      <c r="P88" s="31">
        <v>2480</v>
      </c>
      <c r="Q88" s="22">
        <v>80</v>
      </c>
      <c r="R88" s="31">
        <v>2480</v>
      </c>
      <c r="S88" s="22">
        <v>80</v>
      </c>
      <c r="T88" s="31">
        <v>2480</v>
      </c>
      <c r="U88" s="22">
        <v>80</v>
      </c>
      <c r="V88" s="31">
        <v>2480</v>
      </c>
      <c r="W88" s="22">
        <v>80</v>
      </c>
      <c r="X88" s="31">
        <v>2480</v>
      </c>
      <c r="Y88" s="22">
        <v>80</v>
      </c>
      <c r="Z88" s="31">
        <v>2480</v>
      </c>
      <c r="AA88" s="22">
        <v>80</v>
      </c>
      <c r="AB88" s="31">
        <v>2480</v>
      </c>
      <c r="AC88" s="22">
        <v>80</v>
      </c>
      <c r="AD88" s="31">
        <v>2480</v>
      </c>
    </row>
    <row r="89" spans="1:32" s="13" customFormat="1" ht="15" customHeight="1" x14ac:dyDescent="0.2">
      <c r="A89" s="16"/>
      <c r="B89" s="45" t="s">
        <v>118</v>
      </c>
      <c r="C89" s="46">
        <v>600</v>
      </c>
      <c r="D89" s="46" t="s">
        <v>116</v>
      </c>
      <c r="E89" s="47">
        <f t="shared" si="44"/>
        <v>28800</v>
      </c>
      <c r="F89" s="48">
        <v>48</v>
      </c>
      <c r="G89" s="22">
        <f t="shared" si="45"/>
        <v>50</v>
      </c>
      <c r="H89" s="31">
        <f t="shared" si="46"/>
        <v>2400</v>
      </c>
      <c r="I89" s="22">
        <v>50</v>
      </c>
      <c r="J89" s="31">
        <v>2400</v>
      </c>
      <c r="K89" s="22">
        <v>50</v>
      </c>
      <c r="L89" s="31">
        <v>2400</v>
      </c>
      <c r="M89" s="22">
        <v>50</v>
      </c>
      <c r="N89" s="31">
        <v>2400</v>
      </c>
      <c r="O89" s="22">
        <v>50</v>
      </c>
      <c r="P89" s="31">
        <v>2400</v>
      </c>
      <c r="Q89" s="22">
        <v>50</v>
      </c>
      <c r="R89" s="31">
        <v>2400</v>
      </c>
      <c r="S89" s="22">
        <v>50</v>
      </c>
      <c r="T89" s="31">
        <v>2400</v>
      </c>
      <c r="U89" s="22">
        <v>50</v>
      </c>
      <c r="V89" s="31">
        <v>2400</v>
      </c>
      <c r="W89" s="22">
        <v>50</v>
      </c>
      <c r="X89" s="31">
        <v>2400</v>
      </c>
      <c r="Y89" s="22">
        <v>50</v>
      </c>
      <c r="Z89" s="31">
        <v>2400</v>
      </c>
      <c r="AA89" s="22">
        <v>50</v>
      </c>
      <c r="AB89" s="31">
        <v>2400</v>
      </c>
      <c r="AC89" s="22">
        <v>50</v>
      </c>
      <c r="AD89" s="31">
        <v>2400</v>
      </c>
    </row>
    <row r="90" spans="1:32" s="13" customFormat="1" ht="15" customHeight="1" x14ac:dyDescent="0.2">
      <c r="A90" s="16"/>
      <c r="B90" s="45" t="s">
        <v>119</v>
      </c>
      <c r="C90" s="46">
        <v>100</v>
      </c>
      <c r="D90" s="46" t="s">
        <v>116</v>
      </c>
      <c r="E90" s="47">
        <f t="shared" si="44"/>
        <v>7900</v>
      </c>
      <c r="F90" s="48">
        <v>79</v>
      </c>
      <c r="G90" s="22">
        <v>8</v>
      </c>
      <c r="H90" s="31">
        <f t="shared" si="46"/>
        <v>632</v>
      </c>
      <c r="I90" s="22">
        <v>8</v>
      </c>
      <c r="J90" s="31">
        <v>632</v>
      </c>
      <c r="K90" s="22">
        <v>8</v>
      </c>
      <c r="L90" s="31">
        <v>632</v>
      </c>
      <c r="M90" s="22">
        <v>8</v>
      </c>
      <c r="N90" s="31">
        <v>632</v>
      </c>
      <c r="O90" s="22">
        <v>8</v>
      </c>
      <c r="P90" s="31">
        <v>632</v>
      </c>
      <c r="Q90" s="22">
        <v>8</v>
      </c>
      <c r="R90" s="31">
        <v>632</v>
      </c>
      <c r="S90" s="22">
        <v>8</v>
      </c>
      <c r="T90" s="31">
        <v>632</v>
      </c>
      <c r="U90" s="22">
        <v>8</v>
      </c>
      <c r="V90" s="31">
        <v>632</v>
      </c>
      <c r="W90" s="22">
        <v>8</v>
      </c>
      <c r="X90" s="31">
        <v>632</v>
      </c>
      <c r="Y90" s="22">
        <v>8</v>
      </c>
      <c r="Z90" s="31">
        <v>632</v>
      </c>
      <c r="AA90" s="22">
        <v>8</v>
      </c>
      <c r="AB90" s="31">
        <v>632</v>
      </c>
      <c r="AC90" s="22">
        <v>12</v>
      </c>
      <c r="AD90" s="31">
        <f>+AC90*F90</f>
        <v>948</v>
      </c>
    </row>
    <row r="91" spans="1:32" s="13" customFormat="1" ht="15.75" customHeight="1" x14ac:dyDescent="0.2">
      <c r="A91" s="16"/>
      <c r="B91" s="34" t="s">
        <v>120</v>
      </c>
      <c r="C91" s="46">
        <v>50</v>
      </c>
      <c r="D91" s="46" t="s">
        <v>72</v>
      </c>
      <c r="E91" s="47">
        <f t="shared" si="44"/>
        <v>5150</v>
      </c>
      <c r="F91" s="48">
        <v>103</v>
      </c>
      <c r="G91" s="22">
        <v>4</v>
      </c>
      <c r="H91" s="31">
        <f t="shared" si="46"/>
        <v>412</v>
      </c>
      <c r="I91" s="22">
        <v>4</v>
      </c>
      <c r="J91" s="31">
        <v>412</v>
      </c>
      <c r="K91" s="22">
        <v>4</v>
      </c>
      <c r="L91" s="31">
        <v>412</v>
      </c>
      <c r="M91" s="22">
        <v>4</v>
      </c>
      <c r="N91" s="31">
        <v>412</v>
      </c>
      <c r="O91" s="22">
        <v>4</v>
      </c>
      <c r="P91" s="31">
        <v>412</v>
      </c>
      <c r="Q91" s="22">
        <v>4</v>
      </c>
      <c r="R91" s="31">
        <v>412</v>
      </c>
      <c r="S91" s="22">
        <v>4</v>
      </c>
      <c r="T91" s="31">
        <v>412</v>
      </c>
      <c r="U91" s="22">
        <v>4</v>
      </c>
      <c r="V91" s="31">
        <v>412</v>
      </c>
      <c r="W91" s="22">
        <v>4</v>
      </c>
      <c r="X91" s="31">
        <v>412</v>
      </c>
      <c r="Y91" s="22">
        <v>4</v>
      </c>
      <c r="Z91" s="31">
        <v>412</v>
      </c>
      <c r="AA91" s="22">
        <v>4</v>
      </c>
      <c r="AB91" s="31">
        <v>412</v>
      </c>
      <c r="AC91" s="22">
        <v>6</v>
      </c>
      <c r="AD91" s="31">
        <f>+AC91*F91</f>
        <v>618</v>
      </c>
    </row>
    <row r="92" spans="1:32" s="13" customFormat="1" ht="15" customHeight="1" x14ac:dyDescent="0.2">
      <c r="A92" s="16"/>
      <c r="B92" s="45" t="s">
        <v>121</v>
      </c>
      <c r="C92" s="46">
        <v>800</v>
      </c>
      <c r="D92" s="46" t="s">
        <v>93</v>
      </c>
      <c r="E92" s="47">
        <f t="shared" si="44"/>
        <v>45600</v>
      </c>
      <c r="F92" s="48">
        <v>57</v>
      </c>
      <c r="G92" s="22">
        <v>67</v>
      </c>
      <c r="H92" s="31">
        <f t="shared" si="46"/>
        <v>3819</v>
      </c>
      <c r="I92" s="22">
        <v>67</v>
      </c>
      <c r="J92" s="31">
        <v>3819</v>
      </c>
      <c r="K92" s="22">
        <v>67</v>
      </c>
      <c r="L92" s="31">
        <v>3819</v>
      </c>
      <c r="M92" s="22">
        <v>67</v>
      </c>
      <c r="N92" s="31">
        <v>3819</v>
      </c>
      <c r="O92" s="22">
        <v>67</v>
      </c>
      <c r="P92" s="31">
        <v>3819</v>
      </c>
      <c r="Q92" s="22">
        <v>67</v>
      </c>
      <c r="R92" s="31">
        <v>3819</v>
      </c>
      <c r="S92" s="22">
        <v>67</v>
      </c>
      <c r="T92" s="31">
        <v>3819</v>
      </c>
      <c r="U92" s="22">
        <v>67</v>
      </c>
      <c r="V92" s="31">
        <v>3819</v>
      </c>
      <c r="W92" s="22">
        <v>67</v>
      </c>
      <c r="X92" s="31">
        <v>3819</v>
      </c>
      <c r="Y92" s="22">
        <v>67</v>
      </c>
      <c r="Z92" s="31">
        <v>3819</v>
      </c>
      <c r="AA92" s="22">
        <v>67</v>
      </c>
      <c r="AB92" s="31">
        <v>3819</v>
      </c>
      <c r="AC92" s="22">
        <v>63</v>
      </c>
      <c r="AD92" s="31">
        <f>+AC92*F92</f>
        <v>3591</v>
      </c>
    </row>
    <row r="93" spans="1:32" s="13" customFormat="1" ht="15" customHeight="1" x14ac:dyDescent="0.2">
      <c r="A93" s="16"/>
      <c r="B93" s="45" t="s">
        <v>122</v>
      </c>
      <c r="C93" s="46">
        <v>400</v>
      </c>
      <c r="D93" s="46" t="s">
        <v>93</v>
      </c>
      <c r="E93" s="47">
        <f t="shared" si="44"/>
        <v>22800</v>
      </c>
      <c r="F93" s="48">
        <v>57</v>
      </c>
      <c r="G93" s="22">
        <v>33</v>
      </c>
      <c r="H93" s="31">
        <f t="shared" si="46"/>
        <v>1881</v>
      </c>
      <c r="I93" s="22">
        <v>33</v>
      </c>
      <c r="J93" s="31">
        <v>1881</v>
      </c>
      <c r="K93" s="22">
        <v>33</v>
      </c>
      <c r="L93" s="31">
        <v>1881</v>
      </c>
      <c r="M93" s="22">
        <v>33</v>
      </c>
      <c r="N93" s="31">
        <v>1881</v>
      </c>
      <c r="O93" s="22">
        <v>33</v>
      </c>
      <c r="P93" s="31">
        <v>1881</v>
      </c>
      <c r="Q93" s="22">
        <v>33</v>
      </c>
      <c r="R93" s="31">
        <v>1881</v>
      </c>
      <c r="S93" s="22">
        <v>33</v>
      </c>
      <c r="T93" s="31">
        <v>1881</v>
      </c>
      <c r="U93" s="22">
        <v>33</v>
      </c>
      <c r="V93" s="31">
        <v>1881</v>
      </c>
      <c r="W93" s="22">
        <v>33</v>
      </c>
      <c r="X93" s="31">
        <v>1881</v>
      </c>
      <c r="Y93" s="22">
        <v>33</v>
      </c>
      <c r="Z93" s="31">
        <v>1881</v>
      </c>
      <c r="AA93" s="22">
        <v>33</v>
      </c>
      <c r="AB93" s="31">
        <v>1881</v>
      </c>
      <c r="AC93" s="22">
        <v>37</v>
      </c>
      <c r="AD93" s="31">
        <f>+AC93*F93</f>
        <v>2109</v>
      </c>
    </row>
    <row r="94" spans="1:32" s="13" customFormat="1" ht="15" customHeight="1" x14ac:dyDescent="0.2">
      <c r="A94" s="16"/>
      <c r="B94" s="45" t="s">
        <v>123</v>
      </c>
      <c r="C94" s="46">
        <v>1920</v>
      </c>
      <c r="D94" s="46" t="s">
        <v>93</v>
      </c>
      <c r="E94" s="47">
        <f t="shared" si="44"/>
        <v>134400</v>
      </c>
      <c r="F94" s="48">
        <v>70</v>
      </c>
      <c r="G94" s="22">
        <f t="shared" si="45"/>
        <v>160</v>
      </c>
      <c r="H94" s="31">
        <f t="shared" si="46"/>
        <v>11200</v>
      </c>
      <c r="I94" s="22">
        <v>160</v>
      </c>
      <c r="J94" s="31">
        <v>11200</v>
      </c>
      <c r="K94" s="22">
        <v>160</v>
      </c>
      <c r="L94" s="31">
        <v>11200</v>
      </c>
      <c r="M94" s="22">
        <v>160</v>
      </c>
      <c r="N94" s="31">
        <v>11200</v>
      </c>
      <c r="O94" s="22">
        <v>160</v>
      </c>
      <c r="P94" s="31">
        <v>11200</v>
      </c>
      <c r="Q94" s="22">
        <v>160</v>
      </c>
      <c r="R94" s="31">
        <v>11200</v>
      </c>
      <c r="S94" s="22">
        <v>160</v>
      </c>
      <c r="T94" s="31">
        <v>11200</v>
      </c>
      <c r="U94" s="22">
        <v>160</v>
      </c>
      <c r="V94" s="31">
        <v>11200</v>
      </c>
      <c r="W94" s="22">
        <v>160</v>
      </c>
      <c r="X94" s="31">
        <v>11200</v>
      </c>
      <c r="Y94" s="22">
        <v>160</v>
      </c>
      <c r="Z94" s="31">
        <v>11200</v>
      </c>
      <c r="AA94" s="22">
        <v>160</v>
      </c>
      <c r="AB94" s="31">
        <v>11200</v>
      </c>
      <c r="AC94" s="22">
        <v>160</v>
      </c>
      <c r="AD94" s="31">
        <v>11200</v>
      </c>
    </row>
    <row r="95" spans="1:32" s="13" customFormat="1" ht="15" customHeight="1" x14ac:dyDescent="0.2">
      <c r="A95" s="16"/>
      <c r="B95" s="34" t="s">
        <v>124</v>
      </c>
      <c r="C95" s="46">
        <v>1000</v>
      </c>
      <c r="D95" s="46" t="s">
        <v>93</v>
      </c>
      <c r="E95" s="47">
        <f t="shared" si="44"/>
        <v>15000</v>
      </c>
      <c r="F95" s="48">
        <v>15</v>
      </c>
      <c r="G95" s="22">
        <v>83</v>
      </c>
      <c r="H95" s="31">
        <f t="shared" si="46"/>
        <v>1245</v>
      </c>
      <c r="I95" s="22">
        <v>83</v>
      </c>
      <c r="J95" s="31">
        <v>1245</v>
      </c>
      <c r="K95" s="22">
        <v>83</v>
      </c>
      <c r="L95" s="31">
        <v>1245</v>
      </c>
      <c r="M95" s="22">
        <v>83</v>
      </c>
      <c r="N95" s="31">
        <v>1245</v>
      </c>
      <c r="O95" s="22">
        <v>83</v>
      </c>
      <c r="P95" s="31">
        <v>1245</v>
      </c>
      <c r="Q95" s="22">
        <v>83</v>
      </c>
      <c r="R95" s="31">
        <v>1245</v>
      </c>
      <c r="S95" s="22">
        <v>83</v>
      </c>
      <c r="T95" s="31">
        <v>1245</v>
      </c>
      <c r="U95" s="22">
        <v>83</v>
      </c>
      <c r="V95" s="31">
        <v>1245</v>
      </c>
      <c r="W95" s="22">
        <v>83</v>
      </c>
      <c r="X95" s="31">
        <v>1245</v>
      </c>
      <c r="Y95" s="22">
        <v>83</v>
      </c>
      <c r="Z95" s="31">
        <v>1245</v>
      </c>
      <c r="AA95" s="22">
        <v>83</v>
      </c>
      <c r="AB95" s="31">
        <v>1245</v>
      </c>
      <c r="AC95" s="22">
        <v>87</v>
      </c>
      <c r="AD95" s="31">
        <f>+AC95*F95</f>
        <v>1305</v>
      </c>
    </row>
    <row r="96" spans="1:32" s="13" customFormat="1" ht="15" customHeight="1" x14ac:dyDescent="0.2">
      <c r="A96" s="16"/>
      <c r="B96" s="45" t="s">
        <v>125</v>
      </c>
      <c r="C96" s="46">
        <v>400</v>
      </c>
      <c r="D96" s="46" t="s">
        <v>93</v>
      </c>
      <c r="E96" s="47">
        <f t="shared" si="44"/>
        <v>24000</v>
      </c>
      <c r="F96" s="48">
        <v>60</v>
      </c>
      <c r="G96" s="22">
        <v>33</v>
      </c>
      <c r="H96" s="31">
        <f t="shared" si="46"/>
        <v>1980</v>
      </c>
      <c r="I96" s="22">
        <v>33</v>
      </c>
      <c r="J96" s="31">
        <v>1980</v>
      </c>
      <c r="K96" s="22">
        <v>33</v>
      </c>
      <c r="L96" s="31">
        <v>1980</v>
      </c>
      <c r="M96" s="22">
        <v>33</v>
      </c>
      <c r="N96" s="31">
        <v>1980</v>
      </c>
      <c r="O96" s="22">
        <v>33</v>
      </c>
      <c r="P96" s="31">
        <v>1980</v>
      </c>
      <c r="Q96" s="22">
        <v>33</v>
      </c>
      <c r="R96" s="31">
        <v>1980</v>
      </c>
      <c r="S96" s="22">
        <v>33</v>
      </c>
      <c r="T96" s="31">
        <v>1980</v>
      </c>
      <c r="U96" s="22">
        <v>33</v>
      </c>
      <c r="V96" s="31">
        <v>1980</v>
      </c>
      <c r="W96" s="22">
        <v>33</v>
      </c>
      <c r="X96" s="31">
        <v>1980</v>
      </c>
      <c r="Y96" s="22">
        <v>33</v>
      </c>
      <c r="Z96" s="31">
        <v>1980</v>
      </c>
      <c r="AA96" s="22">
        <v>33</v>
      </c>
      <c r="AB96" s="31">
        <v>1980</v>
      </c>
      <c r="AC96" s="22">
        <v>37</v>
      </c>
      <c r="AD96" s="31">
        <f>+AC96*F96</f>
        <v>2220</v>
      </c>
    </row>
    <row r="97" spans="1:30" s="13" customFormat="1" ht="15" customHeight="1" x14ac:dyDescent="0.2">
      <c r="A97" s="16"/>
      <c r="B97" s="45" t="s">
        <v>126</v>
      </c>
      <c r="C97" s="46">
        <v>960</v>
      </c>
      <c r="D97" s="46" t="s">
        <v>93</v>
      </c>
      <c r="E97" s="47">
        <f t="shared" si="44"/>
        <v>28800</v>
      </c>
      <c r="F97" s="48">
        <v>30</v>
      </c>
      <c r="G97" s="22">
        <f t="shared" si="45"/>
        <v>80</v>
      </c>
      <c r="H97" s="31">
        <f t="shared" si="46"/>
        <v>2400</v>
      </c>
      <c r="I97" s="22">
        <v>80</v>
      </c>
      <c r="J97" s="31">
        <v>2400</v>
      </c>
      <c r="K97" s="22">
        <v>80</v>
      </c>
      <c r="L97" s="31">
        <v>2400</v>
      </c>
      <c r="M97" s="22">
        <v>80</v>
      </c>
      <c r="N97" s="31">
        <v>2400</v>
      </c>
      <c r="O97" s="22">
        <v>80</v>
      </c>
      <c r="P97" s="31">
        <v>2400</v>
      </c>
      <c r="Q97" s="22">
        <v>80</v>
      </c>
      <c r="R97" s="31">
        <v>2400</v>
      </c>
      <c r="S97" s="22">
        <v>80</v>
      </c>
      <c r="T97" s="31">
        <v>2400</v>
      </c>
      <c r="U97" s="22">
        <v>80</v>
      </c>
      <c r="V97" s="31">
        <v>2400</v>
      </c>
      <c r="W97" s="22">
        <v>80</v>
      </c>
      <c r="X97" s="31">
        <v>2400</v>
      </c>
      <c r="Y97" s="22">
        <v>80</v>
      </c>
      <c r="Z97" s="31">
        <v>2400</v>
      </c>
      <c r="AA97" s="22">
        <v>80</v>
      </c>
      <c r="AB97" s="31">
        <v>2400</v>
      </c>
      <c r="AC97" s="22">
        <v>80</v>
      </c>
      <c r="AD97" s="31">
        <v>2400</v>
      </c>
    </row>
    <row r="98" spans="1:30" s="13" customFormat="1" ht="15" customHeight="1" x14ac:dyDescent="0.2">
      <c r="A98" s="16"/>
      <c r="B98" s="45" t="s">
        <v>127</v>
      </c>
      <c r="C98" s="46">
        <v>400</v>
      </c>
      <c r="D98" s="46" t="s">
        <v>93</v>
      </c>
      <c r="E98" s="47">
        <f t="shared" si="44"/>
        <v>15200</v>
      </c>
      <c r="F98" s="48">
        <v>38</v>
      </c>
      <c r="G98" s="22">
        <v>33</v>
      </c>
      <c r="H98" s="31">
        <f t="shared" si="46"/>
        <v>1254</v>
      </c>
      <c r="I98" s="22">
        <v>33</v>
      </c>
      <c r="J98" s="31">
        <v>1254</v>
      </c>
      <c r="K98" s="22">
        <v>33</v>
      </c>
      <c r="L98" s="31">
        <v>1254</v>
      </c>
      <c r="M98" s="22">
        <v>33</v>
      </c>
      <c r="N98" s="31">
        <v>1254</v>
      </c>
      <c r="O98" s="22">
        <v>33</v>
      </c>
      <c r="P98" s="31">
        <v>1254</v>
      </c>
      <c r="Q98" s="22">
        <v>33</v>
      </c>
      <c r="R98" s="31">
        <v>1254</v>
      </c>
      <c r="S98" s="22">
        <v>33</v>
      </c>
      <c r="T98" s="31">
        <v>1254</v>
      </c>
      <c r="U98" s="22">
        <v>33</v>
      </c>
      <c r="V98" s="31">
        <v>1254</v>
      </c>
      <c r="W98" s="22">
        <v>33</v>
      </c>
      <c r="X98" s="31">
        <v>1254</v>
      </c>
      <c r="Y98" s="22">
        <v>33</v>
      </c>
      <c r="Z98" s="31">
        <v>1254</v>
      </c>
      <c r="AA98" s="22">
        <v>33</v>
      </c>
      <c r="AB98" s="31">
        <v>1254</v>
      </c>
      <c r="AC98" s="22">
        <v>37</v>
      </c>
      <c r="AD98" s="31">
        <f>+AC98*F98</f>
        <v>1406</v>
      </c>
    </row>
    <row r="99" spans="1:30" s="13" customFormat="1" ht="15" customHeight="1" x14ac:dyDescent="0.2">
      <c r="A99" s="16"/>
      <c r="B99" s="45" t="s">
        <v>128</v>
      </c>
      <c r="C99" s="46">
        <v>960</v>
      </c>
      <c r="D99" s="46" t="s">
        <v>93</v>
      </c>
      <c r="E99" s="47">
        <f t="shared" si="44"/>
        <v>14400</v>
      </c>
      <c r="F99" s="48">
        <v>15</v>
      </c>
      <c r="G99" s="22">
        <f t="shared" si="45"/>
        <v>80</v>
      </c>
      <c r="H99" s="31">
        <f t="shared" si="46"/>
        <v>1200</v>
      </c>
      <c r="I99" s="22">
        <v>80</v>
      </c>
      <c r="J99" s="31">
        <v>1200</v>
      </c>
      <c r="K99" s="22">
        <v>80</v>
      </c>
      <c r="L99" s="31">
        <v>1200</v>
      </c>
      <c r="M99" s="22">
        <v>80</v>
      </c>
      <c r="N99" s="31">
        <v>1200</v>
      </c>
      <c r="O99" s="22">
        <v>80</v>
      </c>
      <c r="P99" s="31">
        <v>1200</v>
      </c>
      <c r="Q99" s="22">
        <v>80</v>
      </c>
      <c r="R99" s="31">
        <v>1200</v>
      </c>
      <c r="S99" s="22">
        <v>80</v>
      </c>
      <c r="T99" s="31">
        <v>1200</v>
      </c>
      <c r="U99" s="22">
        <v>80</v>
      </c>
      <c r="V99" s="31">
        <v>1200</v>
      </c>
      <c r="W99" s="22">
        <v>80</v>
      </c>
      <c r="X99" s="31">
        <v>1200</v>
      </c>
      <c r="Y99" s="22">
        <v>80</v>
      </c>
      <c r="Z99" s="31">
        <v>1200</v>
      </c>
      <c r="AA99" s="22">
        <v>80</v>
      </c>
      <c r="AB99" s="31">
        <v>1200</v>
      </c>
      <c r="AC99" s="22">
        <v>80</v>
      </c>
      <c r="AD99" s="31">
        <v>1200</v>
      </c>
    </row>
    <row r="100" spans="1:30" s="13" customFormat="1" ht="15" customHeight="1" x14ac:dyDescent="0.2">
      <c r="A100" s="16"/>
      <c r="B100" s="34" t="s">
        <v>129</v>
      </c>
      <c r="C100" s="46">
        <v>960</v>
      </c>
      <c r="D100" s="46" t="s">
        <v>93</v>
      </c>
      <c r="E100" s="47">
        <f t="shared" si="44"/>
        <v>23040</v>
      </c>
      <c r="F100" s="48">
        <v>24</v>
      </c>
      <c r="G100" s="22">
        <f t="shared" si="45"/>
        <v>80</v>
      </c>
      <c r="H100" s="31">
        <f t="shared" si="46"/>
        <v>1920</v>
      </c>
      <c r="I100" s="22">
        <v>80</v>
      </c>
      <c r="J100" s="31">
        <v>1920</v>
      </c>
      <c r="K100" s="22">
        <v>80</v>
      </c>
      <c r="L100" s="31">
        <v>1920</v>
      </c>
      <c r="M100" s="22">
        <v>80</v>
      </c>
      <c r="N100" s="31">
        <v>1920</v>
      </c>
      <c r="O100" s="22">
        <v>80</v>
      </c>
      <c r="P100" s="31">
        <v>1920</v>
      </c>
      <c r="Q100" s="22">
        <v>80</v>
      </c>
      <c r="R100" s="31">
        <v>1920</v>
      </c>
      <c r="S100" s="22">
        <v>80</v>
      </c>
      <c r="T100" s="31">
        <v>1920</v>
      </c>
      <c r="U100" s="22">
        <v>80</v>
      </c>
      <c r="V100" s="31">
        <v>1920</v>
      </c>
      <c r="W100" s="22">
        <v>80</v>
      </c>
      <c r="X100" s="31">
        <v>1920</v>
      </c>
      <c r="Y100" s="22">
        <v>80</v>
      </c>
      <c r="Z100" s="31">
        <v>1920</v>
      </c>
      <c r="AA100" s="22">
        <v>80</v>
      </c>
      <c r="AB100" s="31">
        <v>1920</v>
      </c>
      <c r="AC100" s="22">
        <v>80</v>
      </c>
      <c r="AD100" s="31">
        <v>1920</v>
      </c>
    </row>
    <row r="101" spans="1:30" s="13" customFormat="1" ht="15" customHeight="1" x14ac:dyDescent="0.2">
      <c r="A101" s="16"/>
      <c r="B101" s="45" t="s">
        <v>130</v>
      </c>
      <c r="C101" s="46">
        <v>1200</v>
      </c>
      <c r="D101" s="46" t="s">
        <v>93</v>
      </c>
      <c r="E101" s="47">
        <f t="shared" si="44"/>
        <v>26400</v>
      </c>
      <c r="F101" s="48">
        <v>22</v>
      </c>
      <c r="G101" s="22">
        <f t="shared" si="45"/>
        <v>100</v>
      </c>
      <c r="H101" s="31">
        <f t="shared" si="46"/>
        <v>2200</v>
      </c>
      <c r="I101" s="22">
        <v>100</v>
      </c>
      <c r="J101" s="31">
        <v>2200</v>
      </c>
      <c r="K101" s="22">
        <v>100</v>
      </c>
      <c r="L101" s="31">
        <v>2200</v>
      </c>
      <c r="M101" s="22">
        <v>100</v>
      </c>
      <c r="N101" s="31">
        <v>2200</v>
      </c>
      <c r="O101" s="22">
        <v>100</v>
      </c>
      <c r="P101" s="31">
        <v>2200</v>
      </c>
      <c r="Q101" s="22">
        <v>100</v>
      </c>
      <c r="R101" s="31">
        <v>2200</v>
      </c>
      <c r="S101" s="22">
        <v>100</v>
      </c>
      <c r="T101" s="31">
        <v>2200</v>
      </c>
      <c r="U101" s="22">
        <v>100</v>
      </c>
      <c r="V101" s="31">
        <v>2200</v>
      </c>
      <c r="W101" s="22">
        <v>100</v>
      </c>
      <c r="X101" s="31">
        <v>2200</v>
      </c>
      <c r="Y101" s="22">
        <v>100</v>
      </c>
      <c r="Z101" s="31">
        <v>2200</v>
      </c>
      <c r="AA101" s="22">
        <v>100</v>
      </c>
      <c r="AB101" s="31">
        <v>2200</v>
      </c>
      <c r="AC101" s="22">
        <v>100</v>
      </c>
      <c r="AD101" s="31">
        <v>2200</v>
      </c>
    </row>
    <row r="102" spans="1:30" s="13" customFormat="1" ht="15" customHeight="1" x14ac:dyDescent="0.2">
      <c r="A102" s="16"/>
      <c r="B102" s="45" t="s">
        <v>131</v>
      </c>
      <c r="C102" s="46">
        <v>480</v>
      </c>
      <c r="D102" s="46" t="s">
        <v>93</v>
      </c>
      <c r="E102" s="47">
        <f t="shared" si="44"/>
        <v>27360</v>
      </c>
      <c r="F102" s="48">
        <v>57</v>
      </c>
      <c r="G102" s="22">
        <f t="shared" si="45"/>
        <v>40</v>
      </c>
      <c r="H102" s="31">
        <f t="shared" si="46"/>
        <v>2280</v>
      </c>
      <c r="I102" s="22">
        <v>40</v>
      </c>
      <c r="J102" s="31">
        <v>2280</v>
      </c>
      <c r="K102" s="22">
        <v>40</v>
      </c>
      <c r="L102" s="31">
        <v>2280</v>
      </c>
      <c r="M102" s="22">
        <v>40</v>
      </c>
      <c r="N102" s="31">
        <v>2280</v>
      </c>
      <c r="O102" s="22">
        <v>40</v>
      </c>
      <c r="P102" s="31">
        <v>2280</v>
      </c>
      <c r="Q102" s="22">
        <v>40</v>
      </c>
      <c r="R102" s="31">
        <v>2280</v>
      </c>
      <c r="S102" s="22">
        <v>40</v>
      </c>
      <c r="T102" s="31">
        <v>2280</v>
      </c>
      <c r="U102" s="22">
        <v>40</v>
      </c>
      <c r="V102" s="31">
        <v>2280</v>
      </c>
      <c r="W102" s="22">
        <v>40</v>
      </c>
      <c r="X102" s="31">
        <v>2280</v>
      </c>
      <c r="Y102" s="22">
        <v>40</v>
      </c>
      <c r="Z102" s="31">
        <v>2280</v>
      </c>
      <c r="AA102" s="22">
        <v>40</v>
      </c>
      <c r="AB102" s="31">
        <v>2280</v>
      </c>
      <c r="AC102" s="22">
        <v>40</v>
      </c>
      <c r="AD102" s="31">
        <v>2280</v>
      </c>
    </row>
    <row r="103" spans="1:30" s="13" customFormat="1" ht="15" customHeight="1" x14ac:dyDescent="0.2">
      <c r="A103" s="16"/>
      <c r="B103" s="45" t="s">
        <v>132</v>
      </c>
      <c r="C103" s="46">
        <v>2000</v>
      </c>
      <c r="D103" s="46" t="s">
        <v>50</v>
      </c>
      <c r="E103" s="47">
        <f t="shared" si="44"/>
        <v>50000</v>
      </c>
      <c r="F103" s="48">
        <v>25</v>
      </c>
      <c r="G103" s="22">
        <v>167</v>
      </c>
      <c r="H103" s="31">
        <f t="shared" si="46"/>
        <v>4175</v>
      </c>
      <c r="I103" s="22">
        <v>167</v>
      </c>
      <c r="J103" s="31">
        <v>4175</v>
      </c>
      <c r="K103" s="22">
        <v>167</v>
      </c>
      <c r="L103" s="31">
        <v>4175</v>
      </c>
      <c r="M103" s="22">
        <v>167</v>
      </c>
      <c r="N103" s="31">
        <v>4175</v>
      </c>
      <c r="O103" s="22">
        <v>167</v>
      </c>
      <c r="P103" s="31">
        <v>4175</v>
      </c>
      <c r="Q103" s="22">
        <v>167</v>
      </c>
      <c r="R103" s="31">
        <v>4175</v>
      </c>
      <c r="S103" s="22">
        <v>167</v>
      </c>
      <c r="T103" s="31">
        <v>4175</v>
      </c>
      <c r="U103" s="22">
        <v>167</v>
      </c>
      <c r="V103" s="31">
        <v>4175</v>
      </c>
      <c r="W103" s="22">
        <v>167</v>
      </c>
      <c r="X103" s="31">
        <v>4175</v>
      </c>
      <c r="Y103" s="22">
        <v>167</v>
      </c>
      <c r="Z103" s="31">
        <v>4175</v>
      </c>
      <c r="AA103" s="22">
        <v>167</v>
      </c>
      <c r="AB103" s="31">
        <v>4175</v>
      </c>
      <c r="AC103" s="22">
        <v>163</v>
      </c>
      <c r="AD103" s="31">
        <f>+AC103*F103</f>
        <v>4075</v>
      </c>
    </row>
    <row r="104" spans="1:30" s="13" customFormat="1" ht="15" customHeight="1" x14ac:dyDescent="0.2">
      <c r="A104" s="16"/>
      <c r="B104" s="45" t="s">
        <v>133</v>
      </c>
      <c r="C104" s="46">
        <v>400</v>
      </c>
      <c r="D104" s="46" t="s">
        <v>93</v>
      </c>
      <c r="E104" s="47">
        <f t="shared" si="44"/>
        <v>3200</v>
      </c>
      <c r="F104" s="48">
        <v>8</v>
      </c>
      <c r="G104" s="22">
        <v>33</v>
      </c>
      <c r="H104" s="31">
        <f t="shared" si="46"/>
        <v>264</v>
      </c>
      <c r="I104" s="22">
        <v>33</v>
      </c>
      <c r="J104" s="31">
        <v>264</v>
      </c>
      <c r="K104" s="22">
        <v>33</v>
      </c>
      <c r="L104" s="31">
        <v>264</v>
      </c>
      <c r="M104" s="22">
        <v>33</v>
      </c>
      <c r="N104" s="31">
        <v>264</v>
      </c>
      <c r="O104" s="22">
        <v>33</v>
      </c>
      <c r="P104" s="31">
        <v>264</v>
      </c>
      <c r="Q104" s="22">
        <v>33</v>
      </c>
      <c r="R104" s="31">
        <v>264</v>
      </c>
      <c r="S104" s="22">
        <v>33</v>
      </c>
      <c r="T104" s="31">
        <v>264</v>
      </c>
      <c r="U104" s="22">
        <v>33</v>
      </c>
      <c r="V104" s="31">
        <v>264</v>
      </c>
      <c r="W104" s="22">
        <v>33</v>
      </c>
      <c r="X104" s="31">
        <v>264</v>
      </c>
      <c r="Y104" s="22">
        <v>33</v>
      </c>
      <c r="Z104" s="31">
        <v>264</v>
      </c>
      <c r="AA104" s="22">
        <v>33</v>
      </c>
      <c r="AB104" s="31">
        <v>264</v>
      </c>
      <c r="AC104" s="22">
        <v>37</v>
      </c>
      <c r="AD104" s="31">
        <f>+AC104*F104</f>
        <v>296</v>
      </c>
    </row>
    <row r="105" spans="1:30" s="13" customFormat="1" ht="15" customHeight="1" x14ac:dyDescent="0.2">
      <c r="A105" s="16"/>
      <c r="B105" s="45" t="s">
        <v>134</v>
      </c>
      <c r="C105" s="46">
        <v>1600</v>
      </c>
      <c r="D105" s="46" t="s">
        <v>50</v>
      </c>
      <c r="E105" s="47">
        <f t="shared" si="44"/>
        <v>19200</v>
      </c>
      <c r="F105" s="48">
        <v>12</v>
      </c>
      <c r="G105" s="22">
        <v>133</v>
      </c>
      <c r="H105" s="31">
        <f t="shared" si="46"/>
        <v>1596</v>
      </c>
      <c r="I105" s="22">
        <v>133</v>
      </c>
      <c r="J105" s="31">
        <v>1596</v>
      </c>
      <c r="K105" s="22">
        <v>133</v>
      </c>
      <c r="L105" s="31">
        <v>1596</v>
      </c>
      <c r="M105" s="22">
        <v>133</v>
      </c>
      <c r="N105" s="31">
        <v>1596</v>
      </c>
      <c r="O105" s="22">
        <v>133</v>
      </c>
      <c r="P105" s="31">
        <v>1596</v>
      </c>
      <c r="Q105" s="22">
        <v>133</v>
      </c>
      <c r="R105" s="31">
        <v>1596</v>
      </c>
      <c r="S105" s="22">
        <v>133</v>
      </c>
      <c r="T105" s="31">
        <v>1596</v>
      </c>
      <c r="U105" s="22">
        <v>133</v>
      </c>
      <c r="V105" s="31">
        <v>1596</v>
      </c>
      <c r="W105" s="22">
        <v>133</v>
      </c>
      <c r="X105" s="31">
        <v>1596</v>
      </c>
      <c r="Y105" s="22">
        <v>133</v>
      </c>
      <c r="Z105" s="31">
        <v>1596</v>
      </c>
      <c r="AA105" s="22">
        <v>133</v>
      </c>
      <c r="AB105" s="31">
        <v>1596</v>
      </c>
      <c r="AC105" s="22">
        <v>137</v>
      </c>
      <c r="AD105" s="31">
        <f>+AC105*F105</f>
        <v>1644</v>
      </c>
    </row>
    <row r="106" spans="1:30" s="53" customFormat="1" ht="24" customHeight="1" x14ac:dyDescent="0.25">
      <c r="A106" s="49">
        <v>2600</v>
      </c>
      <c r="B106" s="35" t="s">
        <v>135</v>
      </c>
      <c r="C106" s="50"/>
      <c r="D106" s="50"/>
      <c r="E106" s="51">
        <f>+E107</f>
        <v>4930000</v>
      </c>
      <c r="F106" s="51"/>
      <c r="G106" s="51"/>
      <c r="H106" s="52">
        <f t="shared" ref="H106:AD106" si="47">+H107</f>
        <v>411000</v>
      </c>
      <c r="I106" s="51"/>
      <c r="J106" s="52">
        <f t="shared" si="47"/>
        <v>411000</v>
      </c>
      <c r="K106" s="51"/>
      <c r="L106" s="52">
        <f t="shared" si="47"/>
        <v>411000</v>
      </c>
      <c r="M106" s="51"/>
      <c r="N106" s="52">
        <f t="shared" si="47"/>
        <v>411000</v>
      </c>
      <c r="O106" s="51"/>
      <c r="P106" s="52">
        <f t="shared" si="47"/>
        <v>411000</v>
      </c>
      <c r="Q106" s="51"/>
      <c r="R106" s="52">
        <f t="shared" si="47"/>
        <v>411000</v>
      </c>
      <c r="S106" s="51"/>
      <c r="T106" s="52">
        <f t="shared" si="47"/>
        <v>411000</v>
      </c>
      <c r="U106" s="51"/>
      <c r="V106" s="52">
        <f t="shared" si="47"/>
        <v>411000</v>
      </c>
      <c r="W106" s="51"/>
      <c r="X106" s="52">
        <f t="shared" si="47"/>
        <v>410500</v>
      </c>
      <c r="Y106" s="51"/>
      <c r="Z106" s="52">
        <f t="shared" si="47"/>
        <v>410500</v>
      </c>
      <c r="AA106" s="51"/>
      <c r="AB106" s="52">
        <f t="shared" si="47"/>
        <v>410500</v>
      </c>
      <c r="AC106" s="51"/>
      <c r="AD106" s="52">
        <f t="shared" si="47"/>
        <v>410500</v>
      </c>
    </row>
    <row r="107" spans="1:30" s="53" customFormat="1" x14ac:dyDescent="0.25">
      <c r="A107" s="49">
        <v>261</v>
      </c>
      <c r="B107" s="35" t="s">
        <v>136</v>
      </c>
      <c r="C107" s="50"/>
      <c r="D107" s="50"/>
      <c r="E107" s="51">
        <f>SUM(E108:E109)</f>
        <v>4930000</v>
      </c>
      <c r="F107" s="51"/>
      <c r="G107" s="51"/>
      <c r="H107" s="52">
        <f t="shared" ref="H107:AD107" si="48">SUM(H108:H109)</f>
        <v>411000</v>
      </c>
      <c r="I107" s="51"/>
      <c r="J107" s="52">
        <f t="shared" si="48"/>
        <v>411000</v>
      </c>
      <c r="K107" s="51"/>
      <c r="L107" s="52">
        <f t="shared" si="48"/>
        <v>411000</v>
      </c>
      <c r="M107" s="51"/>
      <c r="N107" s="52">
        <f t="shared" si="48"/>
        <v>411000</v>
      </c>
      <c r="O107" s="51"/>
      <c r="P107" s="52">
        <f t="shared" si="48"/>
        <v>411000</v>
      </c>
      <c r="Q107" s="51"/>
      <c r="R107" s="52">
        <f t="shared" si="48"/>
        <v>411000</v>
      </c>
      <c r="S107" s="51"/>
      <c r="T107" s="52">
        <f t="shared" si="48"/>
        <v>411000</v>
      </c>
      <c r="U107" s="51"/>
      <c r="V107" s="52">
        <f t="shared" si="48"/>
        <v>411000</v>
      </c>
      <c r="W107" s="51"/>
      <c r="X107" s="52">
        <f t="shared" si="48"/>
        <v>410500</v>
      </c>
      <c r="Y107" s="51"/>
      <c r="Z107" s="52">
        <f t="shared" si="48"/>
        <v>410500</v>
      </c>
      <c r="AA107" s="51"/>
      <c r="AB107" s="52">
        <f t="shared" si="48"/>
        <v>410500</v>
      </c>
      <c r="AC107" s="51"/>
      <c r="AD107" s="52">
        <f t="shared" si="48"/>
        <v>410500</v>
      </c>
    </row>
    <row r="108" spans="1:30" x14ac:dyDescent="0.25">
      <c r="A108" s="45"/>
      <c r="B108" s="23" t="s">
        <v>137</v>
      </c>
      <c r="C108" s="54">
        <v>100</v>
      </c>
      <c r="D108" s="54" t="s">
        <v>138</v>
      </c>
      <c r="E108" s="47">
        <f>+C108*F108</f>
        <v>10000</v>
      </c>
      <c r="F108" s="48">
        <v>100</v>
      </c>
      <c r="G108" s="55">
        <v>10</v>
      </c>
      <c r="H108" s="56">
        <f>+E108/G108</f>
        <v>1000</v>
      </c>
      <c r="I108" s="55">
        <v>10</v>
      </c>
      <c r="J108" s="56">
        <f>+I108*F108</f>
        <v>1000</v>
      </c>
      <c r="K108" s="55">
        <v>10</v>
      </c>
      <c r="L108" s="56">
        <f>+F108*K108</f>
        <v>1000</v>
      </c>
      <c r="M108" s="55">
        <v>10</v>
      </c>
      <c r="N108" s="56">
        <f>+M108*F108</f>
        <v>1000</v>
      </c>
      <c r="O108" s="55">
        <v>10</v>
      </c>
      <c r="P108" s="56">
        <f>+O108*F108</f>
        <v>1000</v>
      </c>
      <c r="Q108" s="55">
        <v>10</v>
      </c>
      <c r="R108" s="56">
        <f>+Q108*F108</f>
        <v>1000</v>
      </c>
      <c r="S108" s="55">
        <v>10</v>
      </c>
      <c r="T108" s="56">
        <f>+S108*F108</f>
        <v>1000</v>
      </c>
      <c r="U108" s="55">
        <v>10</v>
      </c>
      <c r="V108" s="56">
        <f>+U108*F108</f>
        <v>1000</v>
      </c>
      <c r="W108" s="55">
        <v>5</v>
      </c>
      <c r="X108" s="56">
        <f>+W108*F108</f>
        <v>500</v>
      </c>
      <c r="Y108" s="55">
        <v>5</v>
      </c>
      <c r="Z108" s="56">
        <f>+Y108*F108</f>
        <v>500</v>
      </c>
      <c r="AA108" s="55">
        <v>5</v>
      </c>
      <c r="AB108" s="56">
        <f>+AA108*F108</f>
        <v>500</v>
      </c>
      <c r="AC108" s="55">
        <v>5</v>
      </c>
      <c r="AD108" s="56">
        <f>+AC108*F108</f>
        <v>500</v>
      </c>
    </row>
    <row r="109" spans="1:30" x14ac:dyDescent="0.25">
      <c r="A109" s="45"/>
      <c r="B109" s="23" t="s">
        <v>139</v>
      </c>
      <c r="C109" s="54">
        <v>240000</v>
      </c>
      <c r="D109" s="54" t="s">
        <v>138</v>
      </c>
      <c r="E109" s="47">
        <f>+C109*F109</f>
        <v>4920000</v>
      </c>
      <c r="F109" s="48">
        <v>20.5</v>
      </c>
      <c r="G109" s="55">
        <v>20000</v>
      </c>
      <c r="H109" s="56">
        <f t="shared" ref="H109:H117" si="49">+F109*G109</f>
        <v>410000</v>
      </c>
      <c r="I109" s="55">
        <v>20000</v>
      </c>
      <c r="J109" s="56">
        <f>+I109*F109</f>
        <v>410000</v>
      </c>
      <c r="K109" s="55">
        <v>20000</v>
      </c>
      <c r="L109" s="56">
        <f>+F109*K109</f>
        <v>410000</v>
      </c>
      <c r="M109" s="55">
        <v>20000</v>
      </c>
      <c r="N109" s="56">
        <f>+M109*F109</f>
        <v>410000</v>
      </c>
      <c r="O109" s="55">
        <v>20000</v>
      </c>
      <c r="P109" s="56">
        <f>+O109*F109</f>
        <v>410000</v>
      </c>
      <c r="Q109" s="55">
        <v>20000</v>
      </c>
      <c r="R109" s="56">
        <f>+Q109*F109</f>
        <v>410000</v>
      </c>
      <c r="S109" s="55">
        <v>20000</v>
      </c>
      <c r="T109" s="56">
        <f>+S109*F109</f>
        <v>410000</v>
      </c>
      <c r="U109" s="55">
        <v>20000</v>
      </c>
      <c r="V109" s="56">
        <f>+U109*F109</f>
        <v>410000</v>
      </c>
      <c r="W109" s="55">
        <v>20000</v>
      </c>
      <c r="X109" s="56">
        <f>+W109*F109</f>
        <v>410000</v>
      </c>
      <c r="Y109" s="55">
        <v>20000</v>
      </c>
      <c r="Z109" s="56">
        <f>+Y109*F109</f>
        <v>410000</v>
      </c>
      <c r="AA109" s="55">
        <v>20000</v>
      </c>
      <c r="AB109" s="56">
        <f>+AA109*F109</f>
        <v>410000</v>
      </c>
      <c r="AC109" s="55">
        <v>20000</v>
      </c>
      <c r="AD109" s="56">
        <f>+AC109*F109</f>
        <v>410000</v>
      </c>
    </row>
    <row r="110" spans="1:30" s="53" customFormat="1" ht="35.25" customHeight="1" x14ac:dyDescent="0.25">
      <c r="A110" s="57">
        <v>3000</v>
      </c>
      <c r="B110" s="58" t="s">
        <v>140</v>
      </c>
      <c r="C110" s="59"/>
      <c r="D110" s="59"/>
      <c r="E110" s="60">
        <f>+E111+E120+E138</f>
        <v>10533433.800000001</v>
      </c>
      <c r="F110" s="60">
        <f t="shared" ref="F110:AD110" si="50">+F111+F120+F138</f>
        <v>702361.15</v>
      </c>
      <c r="G110" s="60"/>
      <c r="H110" s="61">
        <f t="shared" si="50"/>
        <v>873286.15</v>
      </c>
      <c r="I110" s="60"/>
      <c r="J110" s="61">
        <f t="shared" si="50"/>
        <v>873286.15</v>
      </c>
      <c r="K110" s="60"/>
      <c r="L110" s="61">
        <f t="shared" si="50"/>
        <v>963286.15</v>
      </c>
      <c r="M110" s="60"/>
      <c r="N110" s="61">
        <f t="shared" si="50"/>
        <v>873286.15</v>
      </c>
      <c r="O110" s="60"/>
      <c r="P110" s="61">
        <f t="shared" si="50"/>
        <v>873286.15</v>
      </c>
      <c r="Q110" s="60"/>
      <c r="R110" s="61">
        <f t="shared" si="50"/>
        <v>873286.15</v>
      </c>
      <c r="S110" s="60"/>
      <c r="T110" s="61">
        <f t="shared" si="50"/>
        <v>873286.15</v>
      </c>
      <c r="U110" s="60"/>
      <c r="V110" s="61">
        <f t="shared" si="50"/>
        <v>873286.15</v>
      </c>
      <c r="W110" s="60"/>
      <c r="X110" s="61">
        <f t="shared" si="50"/>
        <v>873286.15</v>
      </c>
      <c r="Y110" s="60"/>
      <c r="Z110" s="61">
        <f t="shared" si="50"/>
        <v>873286.15</v>
      </c>
      <c r="AA110" s="60"/>
      <c r="AB110" s="61">
        <f t="shared" si="50"/>
        <v>873286.15</v>
      </c>
      <c r="AC110" s="60"/>
      <c r="AD110" s="61">
        <f t="shared" si="50"/>
        <v>837286.15</v>
      </c>
    </row>
    <row r="111" spans="1:30" s="53" customFormat="1" x14ac:dyDescent="0.25">
      <c r="A111" s="49">
        <v>3100</v>
      </c>
      <c r="B111" s="35" t="s">
        <v>141</v>
      </c>
      <c r="C111" s="50"/>
      <c r="D111" s="50"/>
      <c r="E111" s="51">
        <f>+E112+E114+E116+E118</f>
        <v>2524000</v>
      </c>
      <c r="F111" s="51">
        <f t="shared" ref="F111:AD111" si="51">+F112+F114+F116+F118</f>
        <v>293000</v>
      </c>
      <c r="G111" s="51"/>
      <c r="H111" s="52">
        <f t="shared" si="51"/>
        <v>203000</v>
      </c>
      <c r="I111" s="51"/>
      <c r="J111" s="52">
        <f t="shared" si="51"/>
        <v>203000</v>
      </c>
      <c r="K111" s="51"/>
      <c r="L111" s="52">
        <f t="shared" si="51"/>
        <v>293000</v>
      </c>
      <c r="M111" s="51"/>
      <c r="N111" s="52">
        <f t="shared" si="51"/>
        <v>203000</v>
      </c>
      <c r="O111" s="51"/>
      <c r="P111" s="52">
        <f t="shared" si="51"/>
        <v>203000</v>
      </c>
      <c r="Q111" s="51"/>
      <c r="R111" s="52">
        <f t="shared" si="51"/>
        <v>203000</v>
      </c>
      <c r="S111" s="51"/>
      <c r="T111" s="52">
        <f t="shared" si="51"/>
        <v>203000</v>
      </c>
      <c r="U111" s="51"/>
      <c r="V111" s="52">
        <f t="shared" si="51"/>
        <v>203000</v>
      </c>
      <c r="W111" s="51"/>
      <c r="X111" s="52">
        <f t="shared" si="51"/>
        <v>203000</v>
      </c>
      <c r="Y111" s="51"/>
      <c r="Z111" s="52">
        <f t="shared" si="51"/>
        <v>203000</v>
      </c>
      <c r="AA111" s="51"/>
      <c r="AB111" s="52">
        <f t="shared" si="51"/>
        <v>203000</v>
      </c>
      <c r="AC111" s="51"/>
      <c r="AD111" s="52">
        <f t="shared" si="51"/>
        <v>201000</v>
      </c>
    </row>
    <row r="112" spans="1:30" s="53" customFormat="1" x14ac:dyDescent="0.25">
      <c r="A112" s="49">
        <v>311</v>
      </c>
      <c r="B112" s="35" t="s">
        <v>142</v>
      </c>
      <c r="C112" s="50"/>
      <c r="D112" s="50"/>
      <c r="E112" s="51">
        <f>SUM(E113)</f>
        <v>1800000</v>
      </c>
      <c r="F112" s="51">
        <f t="shared" ref="F112:AD112" si="52">SUM(F113)</f>
        <v>150000</v>
      </c>
      <c r="G112" s="51"/>
      <c r="H112" s="52">
        <f t="shared" si="52"/>
        <v>150000</v>
      </c>
      <c r="I112" s="51"/>
      <c r="J112" s="52">
        <f t="shared" si="52"/>
        <v>150000</v>
      </c>
      <c r="K112" s="51"/>
      <c r="L112" s="52">
        <f t="shared" si="52"/>
        <v>150000</v>
      </c>
      <c r="M112" s="51"/>
      <c r="N112" s="52">
        <f t="shared" si="52"/>
        <v>150000</v>
      </c>
      <c r="O112" s="51"/>
      <c r="P112" s="52">
        <f t="shared" si="52"/>
        <v>150000</v>
      </c>
      <c r="Q112" s="51"/>
      <c r="R112" s="52">
        <f t="shared" si="52"/>
        <v>150000</v>
      </c>
      <c r="S112" s="51"/>
      <c r="T112" s="52">
        <f t="shared" si="52"/>
        <v>150000</v>
      </c>
      <c r="U112" s="51"/>
      <c r="V112" s="52">
        <f t="shared" si="52"/>
        <v>150000</v>
      </c>
      <c r="W112" s="51"/>
      <c r="X112" s="52">
        <f t="shared" si="52"/>
        <v>150000</v>
      </c>
      <c r="Y112" s="51"/>
      <c r="Z112" s="52">
        <f t="shared" si="52"/>
        <v>150000</v>
      </c>
      <c r="AA112" s="51"/>
      <c r="AB112" s="52">
        <f t="shared" si="52"/>
        <v>150000</v>
      </c>
      <c r="AC112" s="51"/>
      <c r="AD112" s="52">
        <f t="shared" si="52"/>
        <v>150000</v>
      </c>
    </row>
    <row r="113" spans="1:30" ht="24.75" x14ac:dyDescent="0.25">
      <c r="A113" s="45"/>
      <c r="B113" s="23" t="s">
        <v>143</v>
      </c>
      <c r="C113" s="54">
        <v>12</v>
      </c>
      <c r="D113" s="54" t="s">
        <v>144</v>
      </c>
      <c r="E113" s="47">
        <v>1800000</v>
      </c>
      <c r="F113" s="48">
        <v>150000</v>
      </c>
      <c r="G113" s="55">
        <v>1</v>
      </c>
      <c r="H113" s="56">
        <f>+E113/C113</f>
        <v>150000</v>
      </c>
      <c r="I113" s="55">
        <v>1</v>
      </c>
      <c r="J113" s="56">
        <v>150000</v>
      </c>
      <c r="K113" s="55">
        <v>1</v>
      </c>
      <c r="L113" s="56">
        <v>150000</v>
      </c>
      <c r="M113" s="55">
        <v>1</v>
      </c>
      <c r="N113" s="56">
        <v>150000</v>
      </c>
      <c r="O113" s="55">
        <v>1</v>
      </c>
      <c r="P113" s="56">
        <v>150000</v>
      </c>
      <c r="Q113" s="55">
        <v>1</v>
      </c>
      <c r="R113" s="56">
        <v>150000</v>
      </c>
      <c r="S113" s="55">
        <v>1</v>
      </c>
      <c r="T113" s="56">
        <v>150000</v>
      </c>
      <c r="U113" s="55">
        <v>1</v>
      </c>
      <c r="V113" s="56">
        <v>150000</v>
      </c>
      <c r="W113" s="55">
        <v>1</v>
      </c>
      <c r="X113" s="56">
        <v>150000</v>
      </c>
      <c r="Y113" s="55">
        <v>1</v>
      </c>
      <c r="Z113" s="56">
        <v>150000</v>
      </c>
      <c r="AA113" s="55">
        <v>1</v>
      </c>
      <c r="AB113" s="56">
        <v>150000</v>
      </c>
      <c r="AC113" s="55">
        <v>1</v>
      </c>
      <c r="AD113" s="56">
        <v>150000</v>
      </c>
    </row>
    <row r="114" spans="1:30" s="53" customFormat="1" x14ac:dyDescent="0.25">
      <c r="A114" s="49">
        <v>313</v>
      </c>
      <c r="B114" s="35" t="s">
        <v>145</v>
      </c>
      <c r="C114" s="50"/>
      <c r="D114" s="50"/>
      <c r="E114" s="51">
        <f>+E115</f>
        <v>90000</v>
      </c>
      <c r="F114" s="51">
        <f t="shared" ref="F114:L114" si="53">+F115</f>
        <v>90000</v>
      </c>
      <c r="G114" s="51"/>
      <c r="H114" s="52"/>
      <c r="I114" s="51"/>
      <c r="J114" s="52"/>
      <c r="K114" s="51"/>
      <c r="L114" s="52">
        <f t="shared" si="53"/>
        <v>90000</v>
      </c>
      <c r="M114" s="51"/>
      <c r="N114" s="52"/>
      <c r="O114" s="51"/>
      <c r="P114" s="52"/>
      <c r="Q114" s="51"/>
      <c r="R114" s="52"/>
      <c r="S114" s="51"/>
      <c r="T114" s="52"/>
      <c r="U114" s="51"/>
      <c r="V114" s="52"/>
      <c r="W114" s="51"/>
      <c r="X114" s="52"/>
      <c r="Y114" s="51"/>
      <c r="Z114" s="52"/>
      <c r="AA114" s="51"/>
      <c r="AB114" s="52"/>
      <c r="AC114" s="51"/>
      <c r="AD114" s="52"/>
    </row>
    <row r="115" spans="1:30" x14ac:dyDescent="0.25">
      <c r="A115" s="45"/>
      <c r="B115" s="23" t="s">
        <v>146</v>
      </c>
      <c r="C115" s="54"/>
      <c r="D115" s="54"/>
      <c r="E115" s="47">
        <v>90000</v>
      </c>
      <c r="F115" s="48">
        <v>90000</v>
      </c>
      <c r="G115" s="55"/>
      <c r="H115" s="56"/>
      <c r="I115" s="55"/>
      <c r="J115" s="56"/>
      <c r="K115" s="55"/>
      <c r="L115" s="56">
        <v>90000</v>
      </c>
      <c r="M115" s="55"/>
      <c r="N115" s="56"/>
      <c r="O115" s="55"/>
      <c r="P115" s="56"/>
      <c r="Q115" s="55"/>
      <c r="R115" s="56"/>
      <c r="S115" s="55"/>
      <c r="T115" s="56"/>
      <c r="U115" s="55"/>
      <c r="V115" s="56"/>
      <c r="W115" s="55"/>
      <c r="X115" s="56"/>
      <c r="Y115" s="55"/>
      <c r="Z115" s="56"/>
      <c r="AA115" s="55"/>
      <c r="AB115" s="56"/>
      <c r="AC115" s="55"/>
      <c r="AD115" s="56"/>
    </row>
    <row r="116" spans="1:30" s="53" customFormat="1" x14ac:dyDescent="0.25">
      <c r="A116" s="49">
        <v>314</v>
      </c>
      <c r="B116" s="35" t="s">
        <v>147</v>
      </c>
      <c r="C116" s="50"/>
      <c r="D116" s="50"/>
      <c r="E116" s="51">
        <f>+E117</f>
        <v>462000</v>
      </c>
      <c r="F116" s="51">
        <f t="shared" ref="F116:AD116" si="54">+F117</f>
        <v>38500</v>
      </c>
      <c r="G116" s="51"/>
      <c r="H116" s="52">
        <f t="shared" si="54"/>
        <v>38500</v>
      </c>
      <c r="I116" s="51"/>
      <c r="J116" s="52">
        <f t="shared" si="54"/>
        <v>38500</v>
      </c>
      <c r="K116" s="51"/>
      <c r="L116" s="52">
        <f t="shared" si="54"/>
        <v>38500</v>
      </c>
      <c r="M116" s="51"/>
      <c r="N116" s="52">
        <f t="shared" si="54"/>
        <v>38500</v>
      </c>
      <c r="O116" s="51"/>
      <c r="P116" s="52">
        <f t="shared" si="54"/>
        <v>38500</v>
      </c>
      <c r="Q116" s="51"/>
      <c r="R116" s="52">
        <f t="shared" si="54"/>
        <v>38500</v>
      </c>
      <c r="S116" s="51"/>
      <c r="T116" s="52">
        <f t="shared" si="54"/>
        <v>38500</v>
      </c>
      <c r="U116" s="51"/>
      <c r="V116" s="52">
        <f t="shared" si="54"/>
        <v>38500</v>
      </c>
      <c r="W116" s="51"/>
      <c r="X116" s="52">
        <f t="shared" si="54"/>
        <v>38500</v>
      </c>
      <c r="Y116" s="51"/>
      <c r="Z116" s="52">
        <f t="shared" si="54"/>
        <v>38500</v>
      </c>
      <c r="AA116" s="51"/>
      <c r="AB116" s="52">
        <f t="shared" si="54"/>
        <v>38500</v>
      </c>
      <c r="AC116" s="51"/>
      <c r="AD116" s="52">
        <f t="shared" si="54"/>
        <v>38500</v>
      </c>
    </row>
    <row r="117" spans="1:30" x14ac:dyDescent="0.25">
      <c r="A117" s="45"/>
      <c r="B117" s="23" t="s">
        <v>148</v>
      </c>
      <c r="C117" s="54">
        <v>12</v>
      </c>
      <c r="D117" s="54" t="s">
        <v>144</v>
      </c>
      <c r="E117" s="47">
        <v>462000</v>
      </c>
      <c r="F117" s="48">
        <v>38500</v>
      </c>
      <c r="G117" s="55">
        <v>1</v>
      </c>
      <c r="H117" s="56">
        <f t="shared" si="49"/>
        <v>38500</v>
      </c>
      <c r="I117" s="55">
        <v>1</v>
      </c>
      <c r="J117" s="56">
        <f t="shared" ref="J117:J119" si="55">+I117*F117</f>
        <v>38500</v>
      </c>
      <c r="K117" s="55">
        <v>1</v>
      </c>
      <c r="L117" s="56">
        <f>+K117*F117</f>
        <v>38500</v>
      </c>
      <c r="M117" s="55">
        <v>1</v>
      </c>
      <c r="N117" s="56">
        <f t="shared" ref="N117" si="56">+M117*F117</f>
        <v>38500</v>
      </c>
      <c r="O117" s="55">
        <v>1</v>
      </c>
      <c r="P117" s="56">
        <f>+O117*F117</f>
        <v>38500</v>
      </c>
      <c r="Q117" s="55">
        <v>1</v>
      </c>
      <c r="R117" s="56">
        <f>+Q117*F117</f>
        <v>38500</v>
      </c>
      <c r="S117" s="55">
        <v>1</v>
      </c>
      <c r="T117" s="56">
        <f>+F117*S117</f>
        <v>38500</v>
      </c>
      <c r="U117" s="55">
        <v>1</v>
      </c>
      <c r="V117" s="56">
        <f>+U117*F117</f>
        <v>38500</v>
      </c>
      <c r="W117" s="55">
        <v>1</v>
      </c>
      <c r="X117" s="56">
        <f>+W117*F117</f>
        <v>38500</v>
      </c>
      <c r="Y117" s="55">
        <v>1</v>
      </c>
      <c r="Z117" s="56">
        <f>+Y117*F117</f>
        <v>38500</v>
      </c>
      <c r="AA117" s="55">
        <v>1</v>
      </c>
      <c r="AB117" s="56">
        <f>+AA117*F117</f>
        <v>38500</v>
      </c>
      <c r="AC117" s="55">
        <v>1</v>
      </c>
      <c r="AD117" s="56">
        <v>38500</v>
      </c>
    </row>
    <row r="118" spans="1:30" s="53" customFormat="1" ht="24.75" x14ac:dyDescent="0.25">
      <c r="A118" s="49">
        <v>317</v>
      </c>
      <c r="B118" s="35" t="s">
        <v>149</v>
      </c>
      <c r="C118" s="50"/>
      <c r="D118" s="50"/>
      <c r="E118" s="51">
        <f>+E119</f>
        <v>172000</v>
      </c>
      <c r="F118" s="51">
        <f t="shared" ref="F118:AD118" si="57">+F119</f>
        <v>14500</v>
      </c>
      <c r="G118" s="51"/>
      <c r="H118" s="52">
        <f t="shared" si="57"/>
        <v>14500</v>
      </c>
      <c r="I118" s="51"/>
      <c r="J118" s="52">
        <f t="shared" si="57"/>
        <v>14500</v>
      </c>
      <c r="K118" s="51"/>
      <c r="L118" s="52">
        <f t="shared" si="57"/>
        <v>14500</v>
      </c>
      <c r="M118" s="51"/>
      <c r="N118" s="52">
        <f t="shared" si="57"/>
        <v>14500</v>
      </c>
      <c r="O118" s="51"/>
      <c r="P118" s="52">
        <f t="shared" si="57"/>
        <v>14500</v>
      </c>
      <c r="Q118" s="51"/>
      <c r="R118" s="52">
        <f t="shared" si="57"/>
        <v>14500</v>
      </c>
      <c r="S118" s="51"/>
      <c r="T118" s="52">
        <f t="shared" si="57"/>
        <v>14500</v>
      </c>
      <c r="U118" s="51"/>
      <c r="V118" s="52">
        <f t="shared" si="57"/>
        <v>14500</v>
      </c>
      <c r="W118" s="51"/>
      <c r="X118" s="52">
        <f t="shared" si="57"/>
        <v>14500</v>
      </c>
      <c r="Y118" s="51"/>
      <c r="Z118" s="52">
        <f t="shared" si="57"/>
        <v>14500</v>
      </c>
      <c r="AA118" s="51"/>
      <c r="AB118" s="52">
        <f t="shared" si="57"/>
        <v>14500</v>
      </c>
      <c r="AC118" s="51"/>
      <c r="AD118" s="52">
        <f t="shared" si="57"/>
        <v>12500</v>
      </c>
    </row>
    <row r="119" spans="1:30" x14ac:dyDescent="0.25">
      <c r="A119" s="45"/>
      <c r="B119" s="23" t="s">
        <v>150</v>
      </c>
      <c r="C119" s="54">
        <v>12</v>
      </c>
      <c r="D119" s="54" t="s">
        <v>144</v>
      </c>
      <c r="E119" s="47">
        <v>172000</v>
      </c>
      <c r="F119" s="48">
        <v>14500</v>
      </c>
      <c r="G119" s="55">
        <v>1</v>
      </c>
      <c r="H119" s="56">
        <f>+G119*F119</f>
        <v>14500</v>
      </c>
      <c r="I119" s="55">
        <v>1</v>
      </c>
      <c r="J119" s="56">
        <f t="shared" si="55"/>
        <v>14500</v>
      </c>
      <c r="K119" s="55">
        <v>1</v>
      </c>
      <c r="L119" s="56">
        <f>+F119*K119</f>
        <v>14500</v>
      </c>
      <c r="M119" s="55">
        <v>1</v>
      </c>
      <c r="N119" s="56">
        <f>+M119*F119</f>
        <v>14500</v>
      </c>
      <c r="O119" s="55">
        <v>1</v>
      </c>
      <c r="P119" s="56">
        <f>+O119*F119</f>
        <v>14500</v>
      </c>
      <c r="Q119" s="55">
        <v>1</v>
      </c>
      <c r="R119" s="56">
        <f>+Q119*F119</f>
        <v>14500</v>
      </c>
      <c r="S119" s="55">
        <v>1</v>
      </c>
      <c r="T119" s="56">
        <f>+S119*F119</f>
        <v>14500</v>
      </c>
      <c r="U119" s="55">
        <v>1</v>
      </c>
      <c r="V119" s="56">
        <f>+U119*F119</f>
        <v>14500</v>
      </c>
      <c r="W119" s="55">
        <v>1</v>
      </c>
      <c r="X119" s="56">
        <f>+F119*W119</f>
        <v>14500</v>
      </c>
      <c r="Y119" s="55">
        <v>1</v>
      </c>
      <c r="Z119" s="56">
        <f>+Y119*F119</f>
        <v>14500</v>
      </c>
      <c r="AA119" s="55">
        <v>1</v>
      </c>
      <c r="AB119" s="56">
        <f>+AA119*F119</f>
        <v>14500</v>
      </c>
      <c r="AC119" s="55">
        <v>1</v>
      </c>
      <c r="AD119" s="56">
        <v>12500</v>
      </c>
    </row>
    <row r="120" spans="1:30" s="53" customFormat="1" ht="24.75" customHeight="1" x14ac:dyDescent="0.25">
      <c r="A120" s="49">
        <v>3200</v>
      </c>
      <c r="B120" s="35" t="s">
        <v>151</v>
      </c>
      <c r="C120" s="50"/>
      <c r="D120" s="50"/>
      <c r="E120" s="51">
        <f>+E121+E136</f>
        <v>3939433.8</v>
      </c>
      <c r="F120" s="51">
        <f t="shared" ref="F120:AD120" si="58">+F121+F136</f>
        <v>382286.15</v>
      </c>
      <c r="G120" s="51"/>
      <c r="H120" s="52">
        <f t="shared" si="58"/>
        <v>328286.15000000002</v>
      </c>
      <c r="I120" s="51"/>
      <c r="J120" s="52">
        <f t="shared" si="58"/>
        <v>328286.15000000002</v>
      </c>
      <c r="K120" s="51"/>
      <c r="L120" s="52">
        <f t="shared" si="58"/>
        <v>328286.15000000002</v>
      </c>
      <c r="M120" s="51"/>
      <c r="N120" s="52">
        <f t="shared" si="58"/>
        <v>328286.15000000002</v>
      </c>
      <c r="O120" s="51"/>
      <c r="P120" s="52">
        <f t="shared" si="58"/>
        <v>328286.15000000002</v>
      </c>
      <c r="Q120" s="51"/>
      <c r="R120" s="52">
        <f t="shared" si="58"/>
        <v>328286.15000000002</v>
      </c>
      <c r="S120" s="51"/>
      <c r="T120" s="52">
        <f t="shared" si="58"/>
        <v>328286.15000000002</v>
      </c>
      <c r="U120" s="51"/>
      <c r="V120" s="52">
        <f t="shared" si="58"/>
        <v>328286.15000000002</v>
      </c>
      <c r="W120" s="51"/>
      <c r="X120" s="52">
        <f t="shared" si="58"/>
        <v>328286.15000000002</v>
      </c>
      <c r="Y120" s="51"/>
      <c r="Z120" s="52">
        <f t="shared" si="58"/>
        <v>328286.15000000002</v>
      </c>
      <c r="AA120" s="51"/>
      <c r="AB120" s="52">
        <f t="shared" si="58"/>
        <v>328286.15000000002</v>
      </c>
      <c r="AC120" s="51"/>
      <c r="AD120" s="52">
        <f t="shared" si="58"/>
        <v>328286.15000000002</v>
      </c>
    </row>
    <row r="121" spans="1:30" s="53" customFormat="1" x14ac:dyDescent="0.25">
      <c r="A121" s="49">
        <v>322</v>
      </c>
      <c r="B121" s="35" t="s">
        <v>152</v>
      </c>
      <c r="C121" s="50"/>
      <c r="D121" s="50"/>
      <c r="E121" s="51">
        <f>SUM(E122:E135)</f>
        <v>2715433.8</v>
      </c>
      <c r="F121" s="51">
        <f t="shared" ref="F121:AD121" si="59">SUM(F122:F135)</f>
        <v>280286.15000000002</v>
      </c>
      <c r="G121" s="51"/>
      <c r="H121" s="52">
        <f t="shared" si="59"/>
        <v>226286.15</v>
      </c>
      <c r="I121" s="51"/>
      <c r="J121" s="52">
        <f t="shared" si="59"/>
        <v>226286.15</v>
      </c>
      <c r="K121" s="51"/>
      <c r="L121" s="52">
        <f t="shared" si="59"/>
        <v>226286.15</v>
      </c>
      <c r="M121" s="51"/>
      <c r="N121" s="52">
        <f t="shared" si="59"/>
        <v>226286.15</v>
      </c>
      <c r="O121" s="51"/>
      <c r="P121" s="52">
        <f t="shared" si="59"/>
        <v>226286.15</v>
      </c>
      <c r="Q121" s="51"/>
      <c r="R121" s="52">
        <f t="shared" si="59"/>
        <v>226286.15</v>
      </c>
      <c r="S121" s="51"/>
      <c r="T121" s="52">
        <f t="shared" si="59"/>
        <v>226286.15</v>
      </c>
      <c r="U121" s="51"/>
      <c r="V121" s="52">
        <f t="shared" si="59"/>
        <v>226286.15</v>
      </c>
      <c r="W121" s="51"/>
      <c r="X121" s="52">
        <f t="shared" si="59"/>
        <v>226286.15</v>
      </c>
      <c r="Y121" s="51"/>
      <c r="Z121" s="52">
        <f t="shared" si="59"/>
        <v>226286.15</v>
      </c>
      <c r="AA121" s="51"/>
      <c r="AB121" s="52">
        <f t="shared" si="59"/>
        <v>226286.15</v>
      </c>
      <c r="AC121" s="51"/>
      <c r="AD121" s="52">
        <f t="shared" si="59"/>
        <v>226286.15</v>
      </c>
    </row>
    <row r="122" spans="1:30" x14ac:dyDescent="0.25">
      <c r="A122" s="49"/>
      <c r="B122" s="23" t="s">
        <v>153</v>
      </c>
      <c r="C122" s="54">
        <v>12</v>
      </c>
      <c r="D122" s="54" t="s">
        <v>154</v>
      </c>
      <c r="E122" s="47">
        <v>86184</v>
      </c>
      <c r="F122" s="48">
        <v>7182</v>
      </c>
      <c r="G122" s="55">
        <v>1</v>
      </c>
      <c r="H122" s="56">
        <v>7182</v>
      </c>
      <c r="I122" s="55">
        <v>1</v>
      </c>
      <c r="J122" s="56">
        <v>7182</v>
      </c>
      <c r="K122" s="55">
        <v>1</v>
      </c>
      <c r="L122" s="56">
        <v>7182</v>
      </c>
      <c r="M122" s="55">
        <v>1</v>
      </c>
      <c r="N122" s="56">
        <v>7182</v>
      </c>
      <c r="O122" s="55">
        <v>1</v>
      </c>
      <c r="P122" s="56">
        <v>7182</v>
      </c>
      <c r="Q122" s="55">
        <v>1</v>
      </c>
      <c r="R122" s="56">
        <v>7182</v>
      </c>
      <c r="S122" s="55">
        <v>1</v>
      </c>
      <c r="T122" s="56">
        <v>7182</v>
      </c>
      <c r="U122" s="55">
        <v>1</v>
      </c>
      <c r="V122" s="56">
        <v>7182</v>
      </c>
      <c r="W122" s="55">
        <v>1</v>
      </c>
      <c r="X122" s="56">
        <v>7182</v>
      </c>
      <c r="Y122" s="55">
        <v>1</v>
      </c>
      <c r="Z122" s="56">
        <v>7182</v>
      </c>
      <c r="AA122" s="55">
        <v>1</v>
      </c>
      <c r="AB122" s="56">
        <v>7182</v>
      </c>
      <c r="AC122" s="55">
        <v>1</v>
      </c>
      <c r="AD122" s="56">
        <v>7182</v>
      </c>
    </row>
    <row r="123" spans="1:30" x14ac:dyDescent="0.25">
      <c r="A123" s="49"/>
      <c r="B123" s="23" t="s">
        <v>155</v>
      </c>
      <c r="C123" s="54">
        <v>12</v>
      </c>
      <c r="D123" s="54" t="s">
        <v>154</v>
      </c>
      <c r="E123" s="47">
        <v>68040</v>
      </c>
      <c r="F123" s="48">
        <v>5670</v>
      </c>
      <c r="G123" s="55">
        <v>1</v>
      </c>
      <c r="H123" s="56">
        <v>5670</v>
      </c>
      <c r="I123" s="55">
        <v>1</v>
      </c>
      <c r="J123" s="56">
        <v>5670</v>
      </c>
      <c r="K123" s="55">
        <v>1</v>
      </c>
      <c r="L123" s="56">
        <v>5670</v>
      </c>
      <c r="M123" s="55">
        <v>1</v>
      </c>
      <c r="N123" s="56">
        <v>5670</v>
      </c>
      <c r="O123" s="55">
        <v>1</v>
      </c>
      <c r="P123" s="56">
        <v>5670</v>
      </c>
      <c r="Q123" s="55">
        <v>1</v>
      </c>
      <c r="R123" s="56">
        <v>5670</v>
      </c>
      <c r="S123" s="55">
        <v>1</v>
      </c>
      <c r="T123" s="56">
        <v>5670</v>
      </c>
      <c r="U123" s="55">
        <v>1</v>
      </c>
      <c r="V123" s="56">
        <v>5670</v>
      </c>
      <c r="W123" s="55">
        <v>1</v>
      </c>
      <c r="X123" s="56">
        <v>5670</v>
      </c>
      <c r="Y123" s="55">
        <v>1</v>
      </c>
      <c r="Z123" s="56">
        <v>5670</v>
      </c>
      <c r="AA123" s="55">
        <v>1</v>
      </c>
      <c r="AB123" s="56">
        <v>5670</v>
      </c>
      <c r="AC123" s="55">
        <v>1</v>
      </c>
      <c r="AD123" s="56">
        <v>5670</v>
      </c>
    </row>
    <row r="124" spans="1:30" x14ac:dyDescent="0.25">
      <c r="A124" s="49"/>
      <c r="B124" s="23" t="s">
        <v>156</v>
      </c>
      <c r="C124" s="54">
        <v>12</v>
      </c>
      <c r="D124" s="54" t="s">
        <v>154</v>
      </c>
      <c r="E124" s="47">
        <v>18685.8</v>
      </c>
      <c r="F124" s="48">
        <v>1557.15</v>
      </c>
      <c r="G124" s="55">
        <v>1</v>
      </c>
      <c r="H124" s="56">
        <v>1557.15</v>
      </c>
      <c r="I124" s="55">
        <v>1</v>
      </c>
      <c r="J124" s="56">
        <v>1557.15</v>
      </c>
      <c r="K124" s="55">
        <v>1</v>
      </c>
      <c r="L124" s="56">
        <v>1557.15</v>
      </c>
      <c r="M124" s="55">
        <v>1</v>
      </c>
      <c r="N124" s="56">
        <v>1557.15</v>
      </c>
      <c r="O124" s="55">
        <v>1</v>
      </c>
      <c r="P124" s="56">
        <v>1557.15</v>
      </c>
      <c r="Q124" s="55">
        <v>1</v>
      </c>
      <c r="R124" s="56">
        <v>1557.15</v>
      </c>
      <c r="S124" s="55">
        <v>1</v>
      </c>
      <c r="T124" s="56">
        <v>1557.15</v>
      </c>
      <c r="U124" s="55">
        <v>1</v>
      </c>
      <c r="V124" s="56">
        <v>1557.15</v>
      </c>
      <c r="W124" s="55">
        <v>1</v>
      </c>
      <c r="X124" s="56">
        <v>1557.15</v>
      </c>
      <c r="Y124" s="55">
        <v>1</v>
      </c>
      <c r="Z124" s="56">
        <v>1557.15</v>
      </c>
      <c r="AA124" s="55">
        <v>1</v>
      </c>
      <c r="AB124" s="56">
        <v>1557.15</v>
      </c>
      <c r="AC124" s="55">
        <v>1</v>
      </c>
      <c r="AD124" s="56">
        <v>1557.15</v>
      </c>
    </row>
    <row r="125" spans="1:30" x14ac:dyDescent="0.25">
      <c r="A125" s="49"/>
      <c r="B125" s="23" t="s">
        <v>157</v>
      </c>
      <c r="C125" s="54">
        <v>12</v>
      </c>
      <c r="D125" s="54" t="s">
        <v>154</v>
      </c>
      <c r="E125" s="47">
        <f>+F125*C125</f>
        <v>360000</v>
      </c>
      <c r="F125" s="48">
        <v>30000</v>
      </c>
      <c r="G125" s="55">
        <v>1</v>
      </c>
      <c r="H125" s="56">
        <v>30000</v>
      </c>
      <c r="I125" s="55">
        <v>1</v>
      </c>
      <c r="J125" s="56">
        <v>30000</v>
      </c>
      <c r="K125" s="55">
        <v>1</v>
      </c>
      <c r="L125" s="56">
        <v>30000</v>
      </c>
      <c r="M125" s="55">
        <v>1</v>
      </c>
      <c r="N125" s="56">
        <v>30000</v>
      </c>
      <c r="O125" s="55">
        <v>1</v>
      </c>
      <c r="P125" s="56">
        <v>30000</v>
      </c>
      <c r="Q125" s="55">
        <v>1</v>
      </c>
      <c r="R125" s="56">
        <v>30000</v>
      </c>
      <c r="S125" s="55">
        <v>1</v>
      </c>
      <c r="T125" s="56">
        <v>30000</v>
      </c>
      <c r="U125" s="55">
        <v>1</v>
      </c>
      <c r="V125" s="56">
        <v>30000</v>
      </c>
      <c r="W125" s="55">
        <v>1</v>
      </c>
      <c r="X125" s="56">
        <v>30000</v>
      </c>
      <c r="Y125" s="55">
        <v>1</v>
      </c>
      <c r="Z125" s="56">
        <v>30000</v>
      </c>
      <c r="AA125" s="55">
        <v>1</v>
      </c>
      <c r="AB125" s="56">
        <v>30000</v>
      </c>
      <c r="AC125" s="55">
        <v>1</v>
      </c>
      <c r="AD125" s="56">
        <v>30000</v>
      </c>
    </row>
    <row r="126" spans="1:30" x14ac:dyDescent="0.25">
      <c r="A126" s="49"/>
      <c r="B126" s="23" t="s">
        <v>158</v>
      </c>
      <c r="C126" s="54">
        <v>12</v>
      </c>
      <c r="D126" s="54" t="s">
        <v>154</v>
      </c>
      <c r="E126" s="47">
        <f>+F126*C126</f>
        <v>229680</v>
      </c>
      <c r="F126" s="48">
        <v>19140</v>
      </c>
      <c r="G126" s="55">
        <v>1</v>
      </c>
      <c r="H126" s="56">
        <v>19140</v>
      </c>
      <c r="I126" s="55">
        <v>1</v>
      </c>
      <c r="J126" s="56">
        <v>19140</v>
      </c>
      <c r="K126" s="55">
        <v>1</v>
      </c>
      <c r="L126" s="56">
        <v>19140</v>
      </c>
      <c r="M126" s="55">
        <v>1</v>
      </c>
      <c r="N126" s="56">
        <v>19140</v>
      </c>
      <c r="O126" s="55">
        <v>1</v>
      </c>
      <c r="P126" s="56">
        <v>19140</v>
      </c>
      <c r="Q126" s="55">
        <v>1</v>
      </c>
      <c r="R126" s="56">
        <v>19140</v>
      </c>
      <c r="S126" s="55">
        <v>1</v>
      </c>
      <c r="T126" s="56">
        <v>19140</v>
      </c>
      <c r="U126" s="55">
        <v>1</v>
      </c>
      <c r="V126" s="56">
        <v>19140</v>
      </c>
      <c r="W126" s="55">
        <v>1</v>
      </c>
      <c r="X126" s="56">
        <v>19140</v>
      </c>
      <c r="Y126" s="55">
        <v>1</v>
      </c>
      <c r="Z126" s="56">
        <v>19140</v>
      </c>
      <c r="AA126" s="55">
        <v>1</v>
      </c>
      <c r="AB126" s="56">
        <v>19140</v>
      </c>
      <c r="AC126" s="55">
        <v>1</v>
      </c>
      <c r="AD126" s="56">
        <v>19140</v>
      </c>
    </row>
    <row r="127" spans="1:30" x14ac:dyDescent="0.25">
      <c r="A127" s="49"/>
      <c r="B127" s="23" t="s">
        <v>159</v>
      </c>
      <c r="C127" s="54">
        <v>12</v>
      </c>
      <c r="D127" s="54" t="s">
        <v>154</v>
      </c>
      <c r="E127" s="47">
        <v>176400</v>
      </c>
      <c r="F127" s="48">
        <v>14700</v>
      </c>
      <c r="G127" s="55">
        <v>1</v>
      </c>
      <c r="H127" s="56">
        <v>14700</v>
      </c>
      <c r="I127" s="55">
        <v>1</v>
      </c>
      <c r="J127" s="56">
        <v>14700</v>
      </c>
      <c r="K127" s="55">
        <v>1</v>
      </c>
      <c r="L127" s="56">
        <v>14700</v>
      </c>
      <c r="M127" s="55">
        <v>1</v>
      </c>
      <c r="N127" s="56">
        <v>14700</v>
      </c>
      <c r="O127" s="55">
        <v>1</v>
      </c>
      <c r="P127" s="56">
        <v>14700</v>
      </c>
      <c r="Q127" s="55">
        <v>1</v>
      </c>
      <c r="R127" s="56">
        <v>14700</v>
      </c>
      <c r="S127" s="55">
        <v>1</v>
      </c>
      <c r="T127" s="56">
        <v>14700</v>
      </c>
      <c r="U127" s="55">
        <v>1</v>
      </c>
      <c r="V127" s="56">
        <v>14700</v>
      </c>
      <c r="W127" s="55">
        <v>1</v>
      </c>
      <c r="X127" s="56">
        <v>14700</v>
      </c>
      <c r="Y127" s="55">
        <v>1</v>
      </c>
      <c r="Z127" s="56">
        <v>14700</v>
      </c>
      <c r="AA127" s="55">
        <v>1</v>
      </c>
      <c r="AB127" s="56">
        <v>14700</v>
      </c>
      <c r="AC127" s="55">
        <v>1</v>
      </c>
      <c r="AD127" s="56">
        <v>14700</v>
      </c>
    </row>
    <row r="128" spans="1:30" x14ac:dyDescent="0.25">
      <c r="A128" s="49"/>
      <c r="B128" s="23" t="s">
        <v>160</v>
      </c>
      <c r="C128" s="54">
        <v>12</v>
      </c>
      <c r="D128" s="54" t="s">
        <v>154</v>
      </c>
      <c r="E128" s="47">
        <v>197316</v>
      </c>
      <c r="F128" s="48">
        <v>16443</v>
      </c>
      <c r="G128" s="55">
        <v>1</v>
      </c>
      <c r="H128" s="56">
        <v>16443</v>
      </c>
      <c r="I128" s="55">
        <v>1</v>
      </c>
      <c r="J128" s="56">
        <v>16443</v>
      </c>
      <c r="K128" s="55">
        <v>1</v>
      </c>
      <c r="L128" s="56">
        <v>16443</v>
      </c>
      <c r="M128" s="55">
        <v>1</v>
      </c>
      <c r="N128" s="56">
        <v>16443</v>
      </c>
      <c r="O128" s="55">
        <v>1</v>
      </c>
      <c r="P128" s="56">
        <v>16443</v>
      </c>
      <c r="Q128" s="55">
        <v>1</v>
      </c>
      <c r="R128" s="56">
        <v>16443</v>
      </c>
      <c r="S128" s="55">
        <v>1</v>
      </c>
      <c r="T128" s="56">
        <v>16443</v>
      </c>
      <c r="U128" s="55">
        <v>1</v>
      </c>
      <c r="V128" s="56">
        <v>16443</v>
      </c>
      <c r="W128" s="55">
        <v>1</v>
      </c>
      <c r="X128" s="56">
        <v>16443</v>
      </c>
      <c r="Y128" s="55">
        <v>1</v>
      </c>
      <c r="Z128" s="56">
        <v>16443</v>
      </c>
      <c r="AA128" s="55">
        <v>1</v>
      </c>
      <c r="AB128" s="56">
        <v>16443</v>
      </c>
      <c r="AC128" s="55">
        <v>1</v>
      </c>
      <c r="AD128" s="56">
        <v>16443</v>
      </c>
    </row>
    <row r="129" spans="1:30" x14ac:dyDescent="0.25">
      <c r="A129" s="49"/>
      <c r="B129" s="23" t="s">
        <v>161</v>
      </c>
      <c r="C129" s="54">
        <v>12</v>
      </c>
      <c r="D129" s="54" t="s">
        <v>154</v>
      </c>
      <c r="E129" s="47">
        <v>270720</v>
      </c>
      <c r="F129" s="48">
        <v>22560</v>
      </c>
      <c r="G129" s="55">
        <v>1</v>
      </c>
      <c r="H129" s="56">
        <v>22560</v>
      </c>
      <c r="I129" s="55">
        <v>1</v>
      </c>
      <c r="J129" s="56">
        <v>22560</v>
      </c>
      <c r="K129" s="55">
        <v>1</v>
      </c>
      <c r="L129" s="56">
        <v>22560</v>
      </c>
      <c r="M129" s="55">
        <v>1</v>
      </c>
      <c r="N129" s="56">
        <v>22560</v>
      </c>
      <c r="O129" s="55">
        <v>1</v>
      </c>
      <c r="P129" s="56">
        <v>22560</v>
      </c>
      <c r="Q129" s="55">
        <v>1</v>
      </c>
      <c r="R129" s="56">
        <v>22560</v>
      </c>
      <c r="S129" s="55">
        <v>1</v>
      </c>
      <c r="T129" s="56">
        <v>22560</v>
      </c>
      <c r="U129" s="55">
        <v>1</v>
      </c>
      <c r="V129" s="56">
        <v>22560</v>
      </c>
      <c r="W129" s="55">
        <v>1</v>
      </c>
      <c r="X129" s="56">
        <v>22560</v>
      </c>
      <c r="Y129" s="55">
        <v>1</v>
      </c>
      <c r="Z129" s="56">
        <v>22560</v>
      </c>
      <c r="AA129" s="55">
        <v>1</v>
      </c>
      <c r="AB129" s="56">
        <v>22560</v>
      </c>
      <c r="AC129" s="55">
        <v>1</v>
      </c>
      <c r="AD129" s="56">
        <v>22560</v>
      </c>
    </row>
    <row r="130" spans="1:30" x14ac:dyDescent="0.25">
      <c r="A130" s="49"/>
      <c r="B130" s="23" t="s">
        <v>162</v>
      </c>
      <c r="C130" s="54">
        <v>12</v>
      </c>
      <c r="D130" s="54" t="s">
        <v>154</v>
      </c>
      <c r="E130" s="47">
        <f>+F130*C130</f>
        <v>528960</v>
      </c>
      <c r="F130" s="48">
        <v>44080</v>
      </c>
      <c r="G130" s="55">
        <v>1</v>
      </c>
      <c r="H130" s="56">
        <v>44080</v>
      </c>
      <c r="I130" s="55">
        <v>1</v>
      </c>
      <c r="J130" s="56">
        <v>44080</v>
      </c>
      <c r="K130" s="55">
        <v>1</v>
      </c>
      <c r="L130" s="56">
        <v>44080</v>
      </c>
      <c r="M130" s="55">
        <v>1</v>
      </c>
      <c r="N130" s="56">
        <v>44080</v>
      </c>
      <c r="O130" s="55">
        <v>1</v>
      </c>
      <c r="P130" s="56">
        <v>44080</v>
      </c>
      <c r="Q130" s="55">
        <v>1</v>
      </c>
      <c r="R130" s="56">
        <v>44080</v>
      </c>
      <c r="S130" s="55">
        <v>1</v>
      </c>
      <c r="T130" s="56">
        <v>44080</v>
      </c>
      <c r="U130" s="55">
        <v>1</v>
      </c>
      <c r="V130" s="56">
        <v>44080</v>
      </c>
      <c r="W130" s="55">
        <v>1</v>
      </c>
      <c r="X130" s="56">
        <v>44080</v>
      </c>
      <c r="Y130" s="55">
        <v>1</v>
      </c>
      <c r="Z130" s="56">
        <v>44080</v>
      </c>
      <c r="AA130" s="55">
        <v>1</v>
      </c>
      <c r="AB130" s="56">
        <v>44080</v>
      </c>
      <c r="AC130" s="55">
        <v>1</v>
      </c>
      <c r="AD130" s="56">
        <v>44080</v>
      </c>
    </row>
    <row r="131" spans="1:30" x14ac:dyDescent="0.25">
      <c r="A131" s="49"/>
      <c r="B131" s="23" t="s">
        <v>163</v>
      </c>
      <c r="C131" s="54">
        <v>12</v>
      </c>
      <c r="D131" s="54" t="s">
        <v>154</v>
      </c>
      <c r="E131" s="47">
        <f>+F131*C131</f>
        <v>155448</v>
      </c>
      <c r="F131" s="48">
        <v>12954</v>
      </c>
      <c r="G131" s="55">
        <v>1</v>
      </c>
      <c r="H131" s="56">
        <v>12954</v>
      </c>
      <c r="I131" s="55">
        <v>1</v>
      </c>
      <c r="J131" s="56">
        <v>12954</v>
      </c>
      <c r="K131" s="55">
        <v>1</v>
      </c>
      <c r="L131" s="56">
        <v>12954</v>
      </c>
      <c r="M131" s="55">
        <v>1</v>
      </c>
      <c r="N131" s="56">
        <v>12954</v>
      </c>
      <c r="O131" s="55">
        <v>1</v>
      </c>
      <c r="P131" s="56">
        <v>12954</v>
      </c>
      <c r="Q131" s="55">
        <v>1</v>
      </c>
      <c r="R131" s="56">
        <v>12954</v>
      </c>
      <c r="S131" s="55">
        <v>1</v>
      </c>
      <c r="T131" s="56">
        <v>12954</v>
      </c>
      <c r="U131" s="55">
        <v>1</v>
      </c>
      <c r="V131" s="56">
        <v>12954</v>
      </c>
      <c r="W131" s="55">
        <v>1</v>
      </c>
      <c r="X131" s="56">
        <v>12954</v>
      </c>
      <c r="Y131" s="55">
        <v>1</v>
      </c>
      <c r="Z131" s="56">
        <v>12954</v>
      </c>
      <c r="AA131" s="55">
        <v>1</v>
      </c>
      <c r="AB131" s="56">
        <v>12954</v>
      </c>
      <c r="AC131" s="55">
        <v>1</v>
      </c>
      <c r="AD131" s="56">
        <v>12954</v>
      </c>
    </row>
    <row r="132" spans="1:30" x14ac:dyDescent="0.25">
      <c r="A132" s="49"/>
      <c r="B132" s="23" t="s">
        <v>164</v>
      </c>
      <c r="C132" s="54">
        <v>12</v>
      </c>
      <c r="D132" s="54" t="s">
        <v>154</v>
      </c>
      <c r="E132" s="47">
        <v>72000</v>
      </c>
      <c r="F132" s="48">
        <v>60000</v>
      </c>
      <c r="G132" s="55">
        <v>1</v>
      </c>
      <c r="H132" s="56">
        <v>6000</v>
      </c>
      <c r="I132" s="55">
        <v>1</v>
      </c>
      <c r="J132" s="56">
        <v>6000</v>
      </c>
      <c r="K132" s="55">
        <v>1</v>
      </c>
      <c r="L132" s="56">
        <v>6000</v>
      </c>
      <c r="M132" s="55">
        <v>1</v>
      </c>
      <c r="N132" s="56">
        <v>6000</v>
      </c>
      <c r="O132" s="55">
        <v>1</v>
      </c>
      <c r="P132" s="56">
        <v>6000</v>
      </c>
      <c r="Q132" s="55">
        <v>1</v>
      </c>
      <c r="R132" s="56">
        <v>6000</v>
      </c>
      <c r="S132" s="55">
        <v>1</v>
      </c>
      <c r="T132" s="56">
        <v>6000</v>
      </c>
      <c r="U132" s="55">
        <v>1</v>
      </c>
      <c r="V132" s="56">
        <v>6000</v>
      </c>
      <c r="W132" s="55">
        <v>1</v>
      </c>
      <c r="X132" s="56">
        <v>6000</v>
      </c>
      <c r="Y132" s="55">
        <v>1</v>
      </c>
      <c r="Z132" s="56">
        <v>6000</v>
      </c>
      <c r="AA132" s="55">
        <v>1</v>
      </c>
      <c r="AB132" s="56">
        <v>6000</v>
      </c>
      <c r="AC132" s="55">
        <v>1</v>
      </c>
      <c r="AD132" s="56">
        <v>6000</v>
      </c>
    </row>
    <row r="133" spans="1:30" x14ac:dyDescent="0.25">
      <c r="A133" s="49"/>
      <c r="B133" s="23" t="s">
        <v>165</v>
      </c>
      <c r="C133" s="54">
        <v>12</v>
      </c>
      <c r="D133" s="54" t="s">
        <v>154</v>
      </c>
      <c r="E133" s="47">
        <v>144000</v>
      </c>
      <c r="F133" s="48">
        <v>12000</v>
      </c>
      <c r="G133" s="55">
        <v>1</v>
      </c>
      <c r="H133" s="56">
        <v>12000</v>
      </c>
      <c r="I133" s="55">
        <v>1</v>
      </c>
      <c r="J133" s="56">
        <v>12000</v>
      </c>
      <c r="K133" s="55">
        <v>1</v>
      </c>
      <c r="L133" s="56">
        <v>12000</v>
      </c>
      <c r="M133" s="55">
        <v>1</v>
      </c>
      <c r="N133" s="56">
        <v>12000</v>
      </c>
      <c r="O133" s="55">
        <v>1</v>
      </c>
      <c r="P133" s="56">
        <v>12000</v>
      </c>
      <c r="Q133" s="55">
        <v>1</v>
      </c>
      <c r="R133" s="56">
        <v>12000</v>
      </c>
      <c r="S133" s="55">
        <v>1</v>
      </c>
      <c r="T133" s="56">
        <v>12000</v>
      </c>
      <c r="U133" s="55">
        <v>1</v>
      </c>
      <c r="V133" s="56">
        <v>12000</v>
      </c>
      <c r="W133" s="55">
        <v>1</v>
      </c>
      <c r="X133" s="56">
        <v>12000</v>
      </c>
      <c r="Y133" s="55">
        <v>1</v>
      </c>
      <c r="Z133" s="56">
        <v>12000</v>
      </c>
      <c r="AA133" s="55">
        <v>1</v>
      </c>
      <c r="AB133" s="56">
        <v>12000</v>
      </c>
      <c r="AC133" s="55">
        <v>1</v>
      </c>
      <c r="AD133" s="56">
        <v>12000</v>
      </c>
    </row>
    <row r="134" spans="1:30" x14ac:dyDescent="0.25">
      <c r="A134" s="49"/>
      <c r="B134" s="23" t="s">
        <v>166</v>
      </c>
      <c r="C134" s="54">
        <v>12</v>
      </c>
      <c r="D134" s="54" t="s">
        <v>154</v>
      </c>
      <c r="E134" s="47">
        <v>300000</v>
      </c>
      <c r="F134" s="48">
        <v>25000</v>
      </c>
      <c r="G134" s="55">
        <v>1</v>
      </c>
      <c r="H134" s="56">
        <v>25000</v>
      </c>
      <c r="I134" s="55">
        <v>1</v>
      </c>
      <c r="J134" s="56">
        <v>25000</v>
      </c>
      <c r="K134" s="55">
        <v>1</v>
      </c>
      <c r="L134" s="56">
        <v>25000</v>
      </c>
      <c r="M134" s="55">
        <v>1</v>
      </c>
      <c r="N134" s="56">
        <v>25000</v>
      </c>
      <c r="O134" s="55">
        <v>1</v>
      </c>
      <c r="P134" s="56">
        <v>25000</v>
      </c>
      <c r="Q134" s="55">
        <v>1</v>
      </c>
      <c r="R134" s="56">
        <v>25000</v>
      </c>
      <c r="S134" s="55">
        <v>1</v>
      </c>
      <c r="T134" s="56">
        <v>25000</v>
      </c>
      <c r="U134" s="55">
        <v>1</v>
      </c>
      <c r="V134" s="56">
        <v>25000</v>
      </c>
      <c r="W134" s="55">
        <v>1</v>
      </c>
      <c r="X134" s="56">
        <v>25000</v>
      </c>
      <c r="Y134" s="55">
        <v>1</v>
      </c>
      <c r="Z134" s="56">
        <v>25000</v>
      </c>
      <c r="AA134" s="55">
        <v>1</v>
      </c>
      <c r="AB134" s="56">
        <v>25000</v>
      </c>
      <c r="AC134" s="55">
        <v>1</v>
      </c>
      <c r="AD134" s="56">
        <v>25000</v>
      </c>
    </row>
    <row r="135" spans="1:30" x14ac:dyDescent="0.25">
      <c r="A135" s="49"/>
      <c r="B135" s="23" t="s">
        <v>167</v>
      </c>
      <c r="C135" s="54">
        <v>12</v>
      </c>
      <c r="D135" s="54" t="s">
        <v>154</v>
      </c>
      <c r="E135" s="47">
        <v>108000</v>
      </c>
      <c r="F135" s="48">
        <v>9000</v>
      </c>
      <c r="G135" s="55">
        <v>1</v>
      </c>
      <c r="H135" s="56">
        <v>9000</v>
      </c>
      <c r="I135" s="55">
        <v>1</v>
      </c>
      <c r="J135" s="56">
        <v>9000</v>
      </c>
      <c r="K135" s="55">
        <v>1</v>
      </c>
      <c r="L135" s="56">
        <v>9000</v>
      </c>
      <c r="M135" s="55">
        <v>1</v>
      </c>
      <c r="N135" s="56">
        <v>9000</v>
      </c>
      <c r="O135" s="55">
        <v>1</v>
      </c>
      <c r="P135" s="56">
        <v>9000</v>
      </c>
      <c r="Q135" s="55">
        <v>1</v>
      </c>
      <c r="R135" s="56">
        <v>9000</v>
      </c>
      <c r="S135" s="55">
        <v>1</v>
      </c>
      <c r="T135" s="56">
        <v>9000</v>
      </c>
      <c r="U135" s="55">
        <v>1</v>
      </c>
      <c r="V135" s="56">
        <v>9000</v>
      </c>
      <c r="W135" s="55">
        <v>1</v>
      </c>
      <c r="X135" s="56">
        <v>9000</v>
      </c>
      <c r="Y135" s="55">
        <v>1</v>
      </c>
      <c r="Z135" s="56">
        <v>9000</v>
      </c>
      <c r="AA135" s="55">
        <v>1</v>
      </c>
      <c r="AB135" s="56">
        <v>9000</v>
      </c>
      <c r="AC135" s="55">
        <v>1</v>
      </c>
      <c r="AD135" s="56">
        <v>9000</v>
      </c>
    </row>
    <row r="136" spans="1:30" s="53" customFormat="1" ht="24.75" x14ac:dyDescent="0.25">
      <c r="A136" s="49">
        <v>323</v>
      </c>
      <c r="B136" s="35" t="s">
        <v>168</v>
      </c>
      <c r="C136" s="50"/>
      <c r="D136" s="50"/>
      <c r="E136" s="51">
        <f>+E137</f>
        <v>1224000</v>
      </c>
      <c r="F136" s="51">
        <f t="shared" ref="F136:AD136" si="60">+F137</f>
        <v>102000</v>
      </c>
      <c r="G136" s="51"/>
      <c r="H136" s="52">
        <f t="shared" si="60"/>
        <v>102000</v>
      </c>
      <c r="I136" s="51"/>
      <c r="J136" s="52">
        <f t="shared" si="60"/>
        <v>102000</v>
      </c>
      <c r="K136" s="51"/>
      <c r="L136" s="52">
        <f t="shared" si="60"/>
        <v>102000</v>
      </c>
      <c r="M136" s="51"/>
      <c r="N136" s="52">
        <f t="shared" si="60"/>
        <v>102000</v>
      </c>
      <c r="O136" s="51"/>
      <c r="P136" s="52">
        <f t="shared" si="60"/>
        <v>102000</v>
      </c>
      <c r="Q136" s="51"/>
      <c r="R136" s="52">
        <f t="shared" si="60"/>
        <v>102000</v>
      </c>
      <c r="S136" s="51"/>
      <c r="T136" s="52">
        <f t="shared" si="60"/>
        <v>102000</v>
      </c>
      <c r="U136" s="51"/>
      <c r="V136" s="52">
        <f t="shared" si="60"/>
        <v>102000</v>
      </c>
      <c r="W136" s="51"/>
      <c r="X136" s="52">
        <f t="shared" si="60"/>
        <v>102000</v>
      </c>
      <c r="Y136" s="51"/>
      <c r="Z136" s="52">
        <f t="shared" si="60"/>
        <v>102000</v>
      </c>
      <c r="AA136" s="51"/>
      <c r="AB136" s="52">
        <f t="shared" si="60"/>
        <v>102000</v>
      </c>
      <c r="AC136" s="51"/>
      <c r="AD136" s="52">
        <f t="shared" si="60"/>
        <v>102000</v>
      </c>
    </row>
    <row r="137" spans="1:30" ht="24.75" x14ac:dyDescent="0.25">
      <c r="A137" s="49"/>
      <c r="B137" s="23" t="s">
        <v>169</v>
      </c>
      <c r="C137" s="54">
        <v>12</v>
      </c>
      <c r="D137" s="54" t="s">
        <v>154</v>
      </c>
      <c r="E137" s="47">
        <v>1224000</v>
      </c>
      <c r="F137" s="48">
        <v>102000</v>
      </c>
      <c r="G137" s="55">
        <v>1</v>
      </c>
      <c r="H137" s="56">
        <v>102000</v>
      </c>
      <c r="I137" s="55">
        <v>1</v>
      </c>
      <c r="J137" s="56">
        <v>102000</v>
      </c>
      <c r="K137" s="55">
        <v>1</v>
      </c>
      <c r="L137" s="56">
        <v>102000</v>
      </c>
      <c r="M137" s="55">
        <v>1</v>
      </c>
      <c r="N137" s="56">
        <v>102000</v>
      </c>
      <c r="O137" s="55">
        <v>1</v>
      </c>
      <c r="P137" s="56">
        <v>102000</v>
      </c>
      <c r="Q137" s="55">
        <v>1</v>
      </c>
      <c r="R137" s="56">
        <v>102000</v>
      </c>
      <c r="S137" s="55">
        <v>1</v>
      </c>
      <c r="T137" s="56">
        <v>102000</v>
      </c>
      <c r="U137" s="55">
        <v>1</v>
      </c>
      <c r="V137" s="56">
        <v>102000</v>
      </c>
      <c r="W137" s="55">
        <v>1</v>
      </c>
      <c r="X137" s="56">
        <v>102000</v>
      </c>
      <c r="Y137" s="55">
        <v>1</v>
      </c>
      <c r="Z137" s="56">
        <v>102000</v>
      </c>
      <c r="AA137" s="55">
        <v>1</v>
      </c>
      <c r="AB137" s="56">
        <v>102000</v>
      </c>
      <c r="AC137" s="55">
        <v>1</v>
      </c>
      <c r="AD137" s="56">
        <v>102000</v>
      </c>
    </row>
    <row r="138" spans="1:30" s="53" customFormat="1" ht="24.75" x14ac:dyDescent="0.25">
      <c r="A138" s="49">
        <v>3300</v>
      </c>
      <c r="B138" s="35" t="s">
        <v>170</v>
      </c>
      <c r="C138" s="50"/>
      <c r="D138" s="50"/>
      <c r="E138" s="51">
        <f>+E139+E142</f>
        <v>4070000</v>
      </c>
      <c r="F138" s="51">
        <f t="shared" ref="F138:AD138" si="61">+F139+F142</f>
        <v>27075</v>
      </c>
      <c r="G138" s="51"/>
      <c r="H138" s="52">
        <f t="shared" si="61"/>
        <v>342000</v>
      </c>
      <c r="I138" s="51"/>
      <c r="J138" s="52">
        <f t="shared" si="61"/>
        <v>342000</v>
      </c>
      <c r="K138" s="51"/>
      <c r="L138" s="52">
        <f t="shared" si="61"/>
        <v>342000</v>
      </c>
      <c r="M138" s="51"/>
      <c r="N138" s="52">
        <f t="shared" si="61"/>
        <v>342000</v>
      </c>
      <c r="O138" s="51"/>
      <c r="P138" s="52">
        <f t="shared" si="61"/>
        <v>342000</v>
      </c>
      <c r="Q138" s="51"/>
      <c r="R138" s="52">
        <f t="shared" si="61"/>
        <v>342000</v>
      </c>
      <c r="S138" s="51"/>
      <c r="T138" s="52">
        <f t="shared" si="61"/>
        <v>342000</v>
      </c>
      <c r="U138" s="51"/>
      <c r="V138" s="52">
        <f t="shared" si="61"/>
        <v>342000</v>
      </c>
      <c r="W138" s="51"/>
      <c r="X138" s="52">
        <f t="shared" si="61"/>
        <v>342000</v>
      </c>
      <c r="Y138" s="51"/>
      <c r="Z138" s="52">
        <f t="shared" si="61"/>
        <v>342000</v>
      </c>
      <c r="AA138" s="51"/>
      <c r="AB138" s="52">
        <f t="shared" si="61"/>
        <v>342000</v>
      </c>
      <c r="AC138" s="51"/>
      <c r="AD138" s="52">
        <f t="shared" si="61"/>
        <v>308000</v>
      </c>
    </row>
    <row r="139" spans="1:30" ht="24.75" x14ac:dyDescent="0.25">
      <c r="A139" s="49">
        <v>336</v>
      </c>
      <c r="B139" s="35" t="s">
        <v>171</v>
      </c>
      <c r="C139" s="54"/>
      <c r="D139" s="54"/>
      <c r="E139" s="51">
        <f>+E140+E141</f>
        <v>3750000</v>
      </c>
      <c r="F139" s="51">
        <f t="shared" ref="F139" si="62">+F140</f>
        <v>75</v>
      </c>
      <c r="G139" s="51"/>
      <c r="H139" s="52">
        <f>+H140+H141</f>
        <v>315000</v>
      </c>
      <c r="I139" s="52"/>
      <c r="J139" s="52">
        <f t="shared" ref="J139:AD139" si="63">+J140+J141</f>
        <v>315000</v>
      </c>
      <c r="K139" s="52"/>
      <c r="L139" s="52">
        <f t="shared" si="63"/>
        <v>315000</v>
      </c>
      <c r="M139" s="52"/>
      <c r="N139" s="52">
        <f t="shared" si="63"/>
        <v>315000</v>
      </c>
      <c r="O139" s="52"/>
      <c r="P139" s="52">
        <f t="shared" si="63"/>
        <v>315000</v>
      </c>
      <c r="Q139" s="52"/>
      <c r="R139" s="52">
        <f t="shared" si="63"/>
        <v>315000</v>
      </c>
      <c r="S139" s="52"/>
      <c r="T139" s="52">
        <f t="shared" si="63"/>
        <v>315000</v>
      </c>
      <c r="U139" s="52"/>
      <c r="V139" s="52">
        <f t="shared" si="63"/>
        <v>315000</v>
      </c>
      <c r="W139" s="52"/>
      <c r="X139" s="52">
        <f t="shared" si="63"/>
        <v>315000</v>
      </c>
      <c r="Y139" s="52"/>
      <c r="Z139" s="52">
        <f t="shared" si="63"/>
        <v>315000</v>
      </c>
      <c r="AA139" s="52"/>
      <c r="AB139" s="52">
        <f t="shared" si="63"/>
        <v>315000</v>
      </c>
      <c r="AC139" s="52"/>
      <c r="AD139" s="52">
        <f t="shared" si="63"/>
        <v>285000</v>
      </c>
    </row>
    <row r="140" spans="1:30" ht="24.75" x14ac:dyDescent="0.25">
      <c r="A140" s="49"/>
      <c r="B140" s="23" t="s">
        <v>172</v>
      </c>
      <c r="C140" s="54">
        <v>30000</v>
      </c>
      <c r="D140" s="54" t="s">
        <v>173</v>
      </c>
      <c r="E140" s="47">
        <f>+F140*C140</f>
        <v>2250000</v>
      </c>
      <c r="F140" s="48">
        <v>75</v>
      </c>
      <c r="G140" s="55">
        <v>2500</v>
      </c>
      <c r="H140" s="56">
        <f>+G140*F140</f>
        <v>187500</v>
      </c>
      <c r="I140" s="55">
        <v>2500</v>
      </c>
      <c r="J140" s="56">
        <v>187500</v>
      </c>
      <c r="K140" s="55">
        <v>2500</v>
      </c>
      <c r="L140" s="56">
        <v>187500</v>
      </c>
      <c r="M140" s="55">
        <v>2500</v>
      </c>
      <c r="N140" s="56">
        <v>187500</v>
      </c>
      <c r="O140" s="55">
        <v>2500</v>
      </c>
      <c r="P140" s="56">
        <v>187500</v>
      </c>
      <c r="Q140" s="55">
        <v>2500</v>
      </c>
      <c r="R140" s="56">
        <v>187500</v>
      </c>
      <c r="S140" s="55">
        <v>2500</v>
      </c>
      <c r="T140" s="56">
        <v>187500</v>
      </c>
      <c r="U140" s="55">
        <v>2500</v>
      </c>
      <c r="V140" s="56">
        <v>187500</v>
      </c>
      <c r="W140" s="55">
        <v>2500</v>
      </c>
      <c r="X140" s="56">
        <v>187500</v>
      </c>
      <c r="Y140" s="55">
        <v>2500</v>
      </c>
      <c r="Z140" s="56">
        <v>187500</v>
      </c>
      <c r="AA140" s="55">
        <v>2500</v>
      </c>
      <c r="AB140" s="56">
        <v>187500</v>
      </c>
      <c r="AC140" s="55">
        <v>2500</v>
      </c>
      <c r="AD140" s="56">
        <v>187500</v>
      </c>
    </row>
    <row r="141" spans="1:30" ht="24.75" x14ac:dyDescent="0.25">
      <c r="A141" s="49"/>
      <c r="B141" s="23" t="s">
        <v>174</v>
      </c>
      <c r="C141" s="54">
        <v>200000</v>
      </c>
      <c r="D141" s="54" t="s">
        <v>173</v>
      </c>
      <c r="E141" s="47">
        <f>+F141*C141</f>
        <v>1500000</v>
      </c>
      <c r="F141" s="48">
        <v>7.5</v>
      </c>
      <c r="G141" s="55">
        <v>17000</v>
      </c>
      <c r="H141" s="56">
        <f>+G141*F141</f>
        <v>127500</v>
      </c>
      <c r="I141" s="55">
        <v>17000</v>
      </c>
      <c r="J141" s="56">
        <v>127500</v>
      </c>
      <c r="K141" s="55">
        <v>17000</v>
      </c>
      <c r="L141" s="56">
        <v>127500</v>
      </c>
      <c r="M141" s="55">
        <v>17000</v>
      </c>
      <c r="N141" s="56">
        <v>127500</v>
      </c>
      <c r="O141" s="55">
        <v>17000</v>
      </c>
      <c r="P141" s="56">
        <v>127500</v>
      </c>
      <c r="Q141" s="55">
        <v>17000</v>
      </c>
      <c r="R141" s="56">
        <v>127500</v>
      </c>
      <c r="S141" s="55">
        <v>17000</v>
      </c>
      <c r="T141" s="56">
        <v>127500</v>
      </c>
      <c r="U141" s="55">
        <v>17000</v>
      </c>
      <c r="V141" s="56">
        <v>127500</v>
      </c>
      <c r="W141" s="55">
        <v>17000</v>
      </c>
      <c r="X141" s="56">
        <v>127500</v>
      </c>
      <c r="Y141" s="55">
        <v>17000</v>
      </c>
      <c r="Z141" s="56">
        <v>127500</v>
      </c>
      <c r="AA141" s="55">
        <v>17000</v>
      </c>
      <c r="AB141" s="56">
        <v>127500</v>
      </c>
      <c r="AC141" s="55">
        <v>13000</v>
      </c>
      <c r="AD141" s="56">
        <f>+AC141*F141</f>
        <v>97500</v>
      </c>
    </row>
    <row r="142" spans="1:30" ht="24.75" x14ac:dyDescent="0.25">
      <c r="A142" s="49">
        <v>3500</v>
      </c>
      <c r="B142" s="35" t="s">
        <v>175</v>
      </c>
      <c r="C142" s="54"/>
      <c r="D142" s="54"/>
      <c r="E142" s="51">
        <f>+E143</f>
        <v>320000</v>
      </c>
      <c r="F142" s="51">
        <f t="shared" ref="F142:AD142" si="64">+F143</f>
        <v>27000</v>
      </c>
      <c r="G142" s="51"/>
      <c r="H142" s="52">
        <f t="shared" si="64"/>
        <v>27000</v>
      </c>
      <c r="I142" s="51"/>
      <c r="J142" s="52">
        <f t="shared" si="64"/>
        <v>27000</v>
      </c>
      <c r="K142" s="51"/>
      <c r="L142" s="52">
        <f t="shared" si="64"/>
        <v>27000</v>
      </c>
      <c r="M142" s="51"/>
      <c r="N142" s="52">
        <f t="shared" si="64"/>
        <v>27000</v>
      </c>
      <c r="O142" s="51"/>
      <c r="P142" s="52">
        <f t="shared" si="64"/>
        <v>27000</v>
      </c>
      <c r="Q142" s="51"/>
      <c r="R142" s="52">
        <f t="shared" si="64"/>
        <v>27000</v>
      </c>
      <c r="S142" s="51"/>
      <c r="T142" s="52">
        <f t="shared" si="64"/>
        <v>27000</v>
      </c>
      <c r="U142" s="51"/>
      <c r="V142" s="52">
        <f t="shared" si="64"/>
        <v>27000</v>
      </c>
      <c r="W142" s="51"/>
      <c r="X142" s="52">
        <f t="shared" si="64"/>
        <v>27000</v>
      </c>
      <c r="Y142" s="51"/>
      <c r="Z142" s="52">
        <f t="shared" si="64"/>
        <v>27000</v>
      </c>
      <c r="AA142" s="51"/>
      <c r="AB142" s="52">
        <f t="shared" si="64"/>
        <v>27000</v>
      </c>
      <c r="AC142" s="51"/>
      <c r="AD142" s="52">
        <f t="shared" si="64"/>
        <v>23000</v>
      </c>
    </row>
    <row r="143" spans="1:30" x14ac:dyDescent="0.25">
      <c r="A143" s="49">
        <v>359</v>
      </c>
      <c r="B143" s="23" t="s">
        <v>176</v>
      </c>
      <c r="C143" s="54">
        <v>27</v>
      </c>
      <c r="D143" s="54" t="s">
        <v>144</v>
      </c>
      <c r="E143" s="51">
        <v>320000</v>
      </c>
      <c r="F143" s="48">
        <v>27000</v>
      </c>
      <c r="G143" s="55">
        <v>1</v>
      </c>
      <c r="H143" s="56">
        <v>27000</v>
      </c>
      <c r="I143" s="55">
        <v>1</v>
      </c>
      <c r="J143" s="56">
        <v>27000</v>
      </c>
      <c r="K143" s="55">
        <v>1</v>
      </c>
      <c r="L143" s="56">
        <v>27000</v>
      </c>
      <c r="M143" s="55">
        <v>1</v>
      </c>
      <c r="N143" s="56">
        <v>27000</v>
      </c>
      <c r="O143" s="55">
        <v>1</v>
      </c>
      <c r="P143" s="56">
        <v>27000</v>
      </c>
      <c r="Q143" s="55">
        <v>1</v>
      </c>
      <c r="R143" s="56">
        <v>27000</v>
      </c>
      <c r="S143" s="55">
        <v>1</v>
      </c>
      <c r="T143" s="56">
        <v>27000</v>
      </c>
      <c r="U143" s="55">
        <v>1</v>
      </c>
      <c r="V143" s="56">
        <v>27000</v>
      </c>
      <c r="W143" s="55">
        <v>1</v>
      </c>
      <c r="X143" s="56">
        <v>27000</v>
      </c>
      <c r="Y143" s="55">
        <v>1</v>
      </c>
      <c r="Z143" s="56">
        <v>27000</v>
      </c>
      <c r="AA143" s="55">
        <v>1</v>
      </c>
      <c r="AB143" s="56">
        <v>27000</v>
      </c>
      <c r="AC143" s="55">
        <v>1</v>
      </c>
      <c r="AD143" s="56">
        <v>23000</v>
      </c>
    </row>
    <row r="144" spans="1:30" x14ac:dyDescent="0.25">
      <c r="A144" s="62"/>
      <c r="B144" s="63"/>
      <c r="C144" s="64"/>
      <c r="D144" s="64"/>
      <c r="E144" s="65"/>
      <c r="F144" s="66"/>
      <c r="G144" s="67"/>
      <c r="H144" s="68"/>
      <c r="I144" s="67"/>
      <c r="J144" s="68"/>
      <c r="K144" s="67"/>
      <c r="L144" s="68"/>
      <c r="M144" s="67"/>
      <c r="N144" s="68"/>
      <c r="O144" s="67"/>
      <c r="P144" s="68"/>
      <c r="Q144" s="67"/>
      <c r="R144" s="68"/>
      <c r="S144" s="67"/>
      <c r="T144" s="68"/>
      <c r="U144" s="67"/>
      <c r="V144" s="68"/>
      <c r="W144" s="67"/>
      <c r="X144" s="68"/>
      <c r="Y144" s="67"/>
      <c r="Z144" s="68"/>
      <c r="AA144" s="67"/>
      <c r="AB144" s="68"/>
      <c r="AC144" s="67"/>
      <c r="AD144" s="68"/>
    </row>
    <row r="145" spans="2:29" x14ac:dyDescent="0.25">
      <c r="C145" s="3" t="s">
        <v>177</v>
      </c>
    </row>
    <row r="146" spans="2:29" ht="15.75" x14ac:dyDescent="0.25">
      <c r="B146" s="69"/>
      <c r="C146" s="70"/>
      <c r="D146" s="70"/>
      <c r="E146" s="71"/>
      <c r="F146" s="72"/>
      <c r="G146" s="73"/>
      <c r="H146" s="74"/>
      <c r="I146" s="73"/>
      <c r="J146" s="74"/>
      <c r="K146" s="78" t="s">
        <v>178</v>
      </c>
      <c r="L146" s="78"/>
      <c r="M146" s="78"/>
      <c r="N146" s="78"/>
      <c r="O146" s="78"/>
      <c r="P146" s="78"/>
      <c r="Q146" s="78"/>
      <c r="R146" s="74"/>
      <c r="S146" s="73"/>
      <c r="T146" s="74"/>
      <c r="U146" s="73"/>
      <c r="V146" s="74"/>
      <c r="W146" s="73"/>
      <c r="X146" s="74"/>
      <c r="Y146" s="73"/>
      <c r="Z146" s="74"/>
      <c r="AA146" s="73"/>
      <c r="AB146" s="74"/>
      <c r="AC146" s="73"/>
    </row>
    <row r="147" spans="2:29" ht="15.75" x14ac:dyDescent="0.25">
      <c r="B147" s="69"/>
      <c r="C147" s="70"/>
      <c r="D147" s="70"/>
      <c r="E147" s="71"/>
      <c r="F147" s="72"/>
      <c r="G147" s="73"/>
      <c r="H147" s="74"/>
      <c r="I147" s="73"/>
      <c r="J147" s="74"/>
      <c r="K147" s="73"/>
      <c r="L147" s="74"/>
      <c r="M147" s="73"/>
      <c r="N147" s="74"/>
      <c r="O147" s="73"/>
      <c r="P147" s="74"/>
      <c r="Q147" s="73"/>
      <c r="R147" s="74"/>
      <c r="S147" s="73"/>
      <c r="T147" s="74"/>
      <c r="U147" s="73"/>
      <c r="V147" s="74"/>
      <c r="W147" s="73"/>
      <c r="X147" s="74"/>
      <c r="Y147" s="73"/>
      <c r="Z147" s="74"/>
      <c r="AA147" s="73"/>
      <c r="AB147" s="74"/>
      <c r="AC147" s="73"/>
    </row>
    <row r="148" spans="2:29" ht="15.75" x14ac:dyDescent="0.25">
      <c r="B148" s="69"/>
      <c r="C148" s="70"/>
      <c r="D148" s="70"/>
      <c r="E148" s="71"/>
      <c r="F148" s="72"/>
      <c r="G148" s="73"/>
      <c r="H148" s="74"/>
      <c r="I148" s="73"/>
      <c r="J148" s="74"/>
      <c r="K148" s="73"/>
      <c r="L148" s="74"/>
      <c r="M148" s="73"/>
      <c r="N148" s="74"/>
      <c r="O148" s="73"/>
      <c r="P148" s="74"/>
      <c r="Q148" s="73"/>
      <c r="R148" s="74"/>
      <c r="S148" s="73"/>
      <c r="T148" s="74"/>
      <c r="U148" s="73"/>
      <c r="V148" s="74"/>
      <c r="W148" s="73"/>
      <c r="X148" s="74"/>
      <c r="Y148" s="73"/>
      <c r="Z148" s="74"/>
      <c r="AA148" s="73"/>
      <c r="AB148" s="74"/>
      <c r="AC148" s="73"/>
    </row>
    <row r="149" spans="2:29" ht="15.75" x14ac:dyDescent="0.25">
      <c r="B149" s="69"/>
      <c r="C149" s="70"/>
      <c r="D149" s="70"/>
      <c r="E149" s="71"/>
      <c r="F149" s="72"/>
      <c r="G149" s="73"/>
      <c r="H149" s="74"/>
      <c r="I149" s="73"/>
      <c r="J149" s="74"/>
      <c r="K149" s="73"/>
      <c r="L149" s="74"/>
      <c r="M149" s="73"/>
      <c r="N149" s="74"/>
      <c r="O149" s="73"/>
      <c r="P149" s="74"/>
      <c r="Q149" s="73"/>
      <c r="R149" s="74"/>
      <c r="S149" s="73"/>
      <c r="T149" s="74"/>
      <c r="U149" s="73"/>
      <c r="V149" s="74"/>
      <c r="W149" s="73"/>
      <c r="X149" s="74"/>
      <c r="Y149" s="73"/>
      <c r="Z149" s="74"/>
      <c r="AA149" s="73"/>
      <c r="AB149" s="74"/>
      <c r="AC149" s="73"/>
    </row>
    <row r="150" spans="2:29" ht="15.75" x14ac:dyDescent="0.25">
      <c r="B150" s="69"/>
      <c r="C150" s="70"/>
      <c r="D150" s="70"/>
      <c r="E150" s="71"/>
      <c r="F150" s="72"/>
      <c r="G150" s="73"/>
      <c r="H150" s="74"/>
      <c r="I150" s="73"/>
      <c r="J150" s="74"/>
      <c r="K150" s="73"/>
      <c r="L150" s="75"/>
      <c r="M150" s="76"/>
      <c r="N150" s="75"/>
      <c r="O150" s="76"/>
      <c r="P150" s="75"/>
      <c r="Q150" s="76"/>
      <c r="R150" s="74"/>
      <c r="S150" s="73"/>
      <c r="T150" s="74"/>
      <c r="U150" s="73"/>
      <c r="V150" s="74"/>
      <c r="W150" s="73"/>
      <c r="X150" s="74"/>
      <c r="Y150" s="73"/>
      <c r="Z150" s="74"/>
      <c r="AA150" s="73"/>
      <c r="AB150" s="74"/>
      <c r="AC150" s="73"/>
    </row>
    <row r="151" spans="2:29" ht="18.75" customHeight="1" x14ac:dyDescent="0.25">
      <c r="B151" s="79" t="s">
        <v>179</v>
      </c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</row>
    <row r="152" spans="2:29" ht="18.75" customHeight="1" x14ac:dyDescent="0.25">
      <c r="B152" s="79" t="s">
        <v>180</v>
      </c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</row>
  </sheetData>
  <sheetProtection formatCells="0" formatColumns="0" formatRows="0" insertColumns="0" insertRows="0" insertHyperlinks="0" deleteColumns="0" deleteRows="0" sort="0" autoFilter="0" pivotTables="0"/>
  <autoFilter ref="A1:A152"/>
  <mergeCells count="5">
    <mergeCell ref="A3:AD3"/>
    <mergeCell ref="G4:V4"/>
    <mergeCell ref="K146:Q146"/>
    <mergeCell ref="B151:AC151"/>
    <mergeCell ref="B152:AC152"/>
  </mergeCells>
  <printOptions horizontalCentered="1"/>
  <pageMargins left="0.43307086614173229" right="3.937007874015748E-2" top="0.74803149606299213" bottom="0.35433070866141736" header="0.31496062992125984" footer="0.31496062992125984"/>
  <pageSetup paperSize="5" scale="5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anual  adq.2022</vt:lpstr>
      <vt:lpstr>'prog. anual  adq.2022'!Títulos_a_imprimir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</dc:creator>
  <cp:lastModifiedBy>SAF-D26L2</cp:lastModifiedBy>
  <dcterms:created xsi:type="dcterms:W3CDTF">2022-04-18T17:48:56Z</dcterms:created>
  <dcterms:modified xsi:type="dcterms:W3CDTF">2022-04-25T19:37:46Z</dcterms:modified>
</cp:coreProperties>
</file>